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655" windowHeight="7215" activeTab="3"/>
  </bookViews>
  <sheets>
    <sheet name="BalanceSheet" sheetId="1" r:id="rId1"/>
    <sheet name="IncomeStatement" sheetId="2" r:id="rId2"/>
    <sheet name="Equity" sheetId="3" r:id="rId3"/>
    <sheet name="CashFlow" sheetId="4" r:id="rId4"/>
  </sheets>
  <definedNames>
    <definedName name="_xlnm.Print_Area" localSheetId="3">'CashFlow'!$A$1:$D$46</definedName>
    <definedName name="_xlnm.Print_Area" localSheetId="2">'Equity'!$A$1:$H$30</definedName>
    <definedName name="_xlnm.Print_Area" localSheetId="1">'IncomeStatement'!$A$1:$E$45</definedName>
  </definedNames>
  <calcPr fullCalcOnLoad="1"/>
</workbook>
</file>

<file path=xl/sharedStrings.xml><?xml version="1.0" encoding="utf-8"?>
<sst xmlns="http://schemas.openxmlformats.org/spreadsheetml/2006/main" count="133" uniqueCount="115">
  <si>
    <t>As At</t>
  </si>
  <si>
    <t>Revenue</t>
  </si>
  <si>
    <t>Share</t>
  </si>
  <si>
    <t>Capital</t>
  </si>
  <si>
    <t>Premium</t>
  </si>
  <si>
    <t>Total</t>
  </si>
  <si>
    <t>RM</t>
  </si>
  <si>
    <t>Inventories</t>
  </si>
  <si>
    <t>Condensed Consolidated Statement of Changes In Equity</t>
  </si>
  <si>
    <t>Interest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</si>
  <si>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</si>
  <si>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</si>
  <si>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</si>
  <si>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</si>
  <si>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</si>
  <si>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</si>
  <si>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</si>
  <si>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</si>
  <si>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Liabilities</t>
  </si>
  <si>
    <t>TOTAL EQUITY AND LIABILITIES</t>
  </si>
  <si>
    <t>Cost of  Sales</t>
  </si>
  <si>
    <t>Gross Profit</t>
  </si>
  <si>
    <t>Equity</t>
  </si>
  <si>
    <t>Continuing Operations</t>
  </si>
  <si>
    <t>Selling and distribution expenses</t>
  </si>
  <si>
    <t>Other income /(expenses)</t>
  </si>
  <si>
    <t>Finance costs</t>
  </si>
  <si>
    <t>Income tax expenses</t>
  </si>
  <si>
    <t>Property, plant and equipment</t>
  </si>
  <si>
    <t>Investment properties</t>
  </si>
  <si>
    <t>Bank and cash balances</t>
  </si>
  <si>
    <t>Fixed deposits with licensed bank</t>
  </si>
  <si>
    <t>Share capital</t>
  </si>
  <si>
    <t>Share premium</t>
  </si>
  <si>
    <t>Accumulated losses</t>
  </si>
  <si>
    <t>Long term borrowings</t>
  </si>
  <si>
    <t>Deferred taxation</t>
  </si>
  <si>
    <t>Tax liabilities</t>
  </si>
  <si>
    <t>Borrowings</t>
  </si>
  <si>
    <t>Net cash from financing activities</t>
  </si>
  <si>
    <t>Net change in cash and cash equivalents</t>
  </si>
  <si>
    <t>Unaudited</t>
  </si>
  <si>
    <t>Audited</t>
  </si>
  <si>
    <t>UDS CAPITAL BERHAD (502246-P)</t>
  </si>
  <si>
    <t>Cash flows from operating activities</t>
  </si>
  <si>
    <t>Net change in current assets</t>
  </si>
  <si>
    <t>Net change in current liabilities</t>
  </si>
  <si>
    <t>Interest paid</t>
  </si>
  <si>
    <t>Cash and cash equivalents included in the cash flow statements comprise the followings:</t>
  </si>
  <si>
    <t>Less: Bank Overdrafts</t>
  </si>
  <si>
    <t>Profit / (Loss) before taxation</t>
  </si>
  <si>
    <t>Profit /(Loss) before taxation</t>
  </si>
  <si>
    <t>Profit / (Loss) for the period</t>
  </si>
  <si>
    <t>Net cash from operating activities</t>
  </si>
  <si>
    <t>Net cash from investing activities</t>
  </si>
  <si>
    <t>LIABILITIES</t>
  </si>
  <si>
    <t>Administration expenses</t>
  </si>
  <si>
    <t>INDIVIDUAL QUARTER</t>
  </si>
  <si>
    <t>CUMULATIVE QUARTERS</t>
  </si>
  <si>
    <t>(The Condensed Consolidated Balance Sheet should be read in conjunction with the Annual</t>
  </si>
  <si>
    <t xml:space="preserve">(The Condensed Consolidated Income Statement should be read in conjunction with the Annual Financial </t>
  </si>
  <si>
    <t>(The Condensed Consolidated Statement of Change In Equity should be read in conjunction with the Annual Financial Report</t>
  </si>
  <si>
    <t>(The Condensed Consolidated Cash Flow Statement should be read in conjunction with the Annual</t>
  </si>
  <si>
    <t>Cash and cash equivalents at end of financial year</t>
  </si>
  <si>
    <t>Accumulated</t>
  </si>
  <si>
    <t>Profits / (losses)</t>
  </si>
  <si>
    <t>Adjustments for :</t>
  </si>
  <si>
    <t>Cash and bank balances</t>
  </si>
  <si>
    <t>Non-current asset held for sale</t>
  </si>
  <si>
    <t>Condensed Consolidated Statement of Financial Position</t>
  </si>
  <si>
    <t>31.08.2010</t>
  </si>
  <si>
    <t>Deferred Taxation</t>
  </si>
  <si>
    <t>Trade and other receivables</t>
  </si>
  <si>
    <t>Current tax assets</t>
  </si>
  <si>
    <t>Derivatives financial instruments at fair value</t>
  </si>
  <si>
    <t>Trade and other payables</t>
  </si>
  <si>
    <t>Effects of applying FRS 139</t>
  </si>
  <si>
    <t>Restated balance</t>
  </si>
  <si>
    <t>Total Comprehensive Income / (loss)</t>
  </si>
  <si>
    <t>Balance as at 1 Sept 2010</t>
  </si>
  <si>
    <t>for the period</t>
  </si>
  <si>
    <t>Owners of the Parent</t>
  </si>
  <si>
    <t>Non-Controlling Interest</t>
  </si>
  <si>
    <t>Condensed Consolidated Statement of Comprehensive Income</t>
  </si>
  <si>
    <t>Other Comprehensive Income net of tax</t>
  </si>
  <si>
    <t>Total Comprehensive Income for the period</t>
  </si>
  <si>
    <t>Profit / (Loss) attributable to :</t>
  </si>
  <si>
    <t>Total Comprehensive Income attributable to :</t>
  </si>
  <si>
    <t>Basic Earnings / (Loss) per share (in sen)</t>
  </si>
  <si>
    <t>Fully diluted Earnings / (Loss) per share (in sen)</t>
  </si>
  <si>
    <t>Sub-total</t>
  </si>
  <si>
    <t>Equity attributable to owners of the Parent</t>
  </si>
  <si>
    <t>Non-controlling interest</t>
  </si>
  <si>
    <t>Attributable to Owners of the Parent</t>
  </si>
  <si>
    <t>Non-Controlling</t>
  </si>
  <si>
    <t>Condensed Consolidated Statement of Cash Flows</t>
  </si>
  <si>
    <t>Depreciation, amortisation and impairment loss</t>
  </si>
  <si>
    <t>(Gain)/ Loss on disposal of property, plant &amp; equipments and other investments</t>
  </si>
  <si>
    <t xml:space="preserve">Fair value (gain) / loss on financial instruments measured at fair value </t>
  </si>
  <si>
    <t>Other non-cash items</t>
  </si>
  <si>
    <t>Interest income and expenses</t>
  </si>
  <si>
    <t>Operating profit / (loss) before changes in working capital</t>
  </si>
  <si>
    <t>Net income tax refund / (paid)</t>
  </si>
  <si>
    <t>Cash and cash equivalents at beginning of financial year</t>
  </si>
  <si>
    <t>Financial Report for the year ended  31 Aug 2010)</t>
  </si>
  <si>
    <t>Report for the year ended  31 Aug 2010)</t>
  </si>
  <si>
    <t>for the year ended 31 Aug 2010)</t>
  </si>
  <si>
    <r>
      <t xml:space="preserve">UDS CAPITAL BERHAD </t>
    </r>
    <r>
      <rPr>
        <b/>
        <sz val="8"/>
        <rFont val="Arial"/>
        <family val="2"/>
      </rPr>
      <t>(502246-P)</t>
    </r>
  </si>
  <si>
    <t>Balance as at 1 Sept 2009</t>
  </si>
  <si>
    <t>As At 31 May 2011</t>
  </si>
  <si>
    <t>For The Quarter Ended 31 May 2011 - Unaudited</t>
  </si>
  <si>
    <t>31.05.2011</t>
  </si>
  <si>
    <t>Balance as at 31 May 2011</t>
  </si>
  <si>
    <t>31.05.2010</t>
  </si>
  <si>
    <t>Balance as at 31 May 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</si>
</sst>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_);_(* \(#,##0\);_(* &quot;-&quot;??_);_(@_)"/>
    <numFmt numFmtId="167" formatCode="0.00_);\(0.00\)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-* #,##0_-;\-* #,##0_-;_-* &quot;-&quot;_-;_-@_-"/>
  </numFmts>
  <fonts count="46">
    <font>
      <sz val="10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6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9" fillId="0" borderId="0" xfId="42" applyNumberFormat="1" applyFont="1" applyAlignment="1">
      <alignment/>
    </xf>
    <xf numFmtId="166" fontId="10" fillId="0" borderId="0" xfId="42" applyNumberFormat="1" applyFont="1" applyAlignment="1">
      <alignment horizontal="right"/>
    </xf>
    <xf numFmtId="166" fontId="10" fillId="0" borderId="0" xfId="42" applyNumberFormat="1" applyFont="1" applyAlignment="1">
      <alignment horizontal="center"/>
    </xf>
    <xf numFmtId="0" fontId="5" fillId="0" borderId="0" xfId="0" applyFont="1" applyAlignment="1">
      <alignment/>
    </xf>
    <xf numFmtId="166" fontId="5" fillId="0" borderId="0" xfId="42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2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166" fontId="2" fillId="0" borderId="0" xfId="42" applyNumberFormat="1" applyFont="1" applyAlignment="1">
      <alignment horizontal="right"/>
    </xf>
    <xf numFmtId="166" fontId="7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7" fontId="2" fillId="0" borderId="13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37" fontId="2" fillId="0" borderId="18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0" fontId="2" fillId="0" borderId="19" xfId="0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3" fillId="0" borderId="2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166" fontId="4" fillId="0" borderId="0" xfId="42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Fill="1" applyBorder="1" applyAlignment="1" quotePrefix="1">
      <alignment horizontal="center"/>
    </xf>
    <xf numFmtId="166" fontId="1" fillId="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Fill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2" fillId="0" borderId="16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21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21" xfId="0" applyNumberFormat="1" applyFont="1" applyFill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5" fontId="1" fillId="0" borderId="0" xfId="0" applyNumberFormat="1" applyFont="1" applyAlignment="1">
      <alignment horizontal="center" vertical="top"/>
    </xf>
    <xf numFmtId="15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6" fontId="2" fillId="0" borderId="0" xfId="42" applyNumberFormat="1" applyFont="1" applyAlignment="1">
      <alignment vertical="top"/>
    </xf>
    <xf numFmtId="166" fontId="2" fillId="0" borderId="0" xfId="42" applyNumberFormat="1" applyFont="1" applyBorder="1" applyAlignment="1">
      <alignment vertical="top"/>
    </xf>
    <xf numFmtId="166" fontId="2" fillId="0" borderId="10" xfId="42" applyNumberFormat="1" applyFont="1" applyBorder="1" applyAlignment="1">
      <alignment vertical="top"/>
    </xf>
    <xf numFmtId="0" fontId="2" fillId="0" borderId="0" xfId="0" applyFont="1" applyAlignment="1">
      <alignment horizontal="right" vertical="top"/>
    </xf>
    <xf numFmtId="166" fontId="2" fillId="0" borderId="16" xfId="42" applyNumberFormat="1" applyFont="1" applyBorder="1" applyAlignment="1">
      <alignment vertical="top"/>
    </xf>
    <xf numFmtId="166" fontId="1" fillId="0" borderId="21" xfId="42" applyNumberFormat="1" applyFont="1" applyBorder="1" applyAlignment="1">
      <alignment vertical="top"/>
    </xf>
    <xf numFmtId="166" fontId="1" fillId="0" borderId="0" xfId="42" applyNumberFormat="1" applyFont="1" applyBorder="1" applyAlignment="1">
      <alignment vertical="top"/>
    </xf>
    <xf numFmtId="166" fontId="2" fillId="0" borderId="16" xfId="42" applyNumberFormat="1" applyFont="1" applyFill="1" applyBorder="1" applyAlignment="1">
      <alignment vertical="top"/>
    </xf>
    <xf numFmtId="166" fontId="2" fillId="0" borderId="0" xfId="0" applyNumberFormat="1" applyFont="1" applyAlignment="1">
      <alignment vertical="top"/>
    </xf>
    <xf numFmtId="166" fontId="1" fillId="0" borderId="16" xfId="42" applyNumberFormat="1" applyFont="1" applyBorder="1" applyAlignment="1">
      <alignment vertical="top"/>
    </xf>
    <xf numFmtId="166" fontId="3" fillId="0" borderId="0" xfId="42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7" fontId="1" fillId="0" borderId="22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0" fontId="3" fillId="0" borderId="0" xfId="0" applyFont="1" applyAlignment="1">
      <alignment horizontal="center" vertical="top"/>
    </xf>
    <xf numFmtId="166" fontId="3" fillId="0" borderId="0" xfId="42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166" fontId="2" fillId="0" borderId="10" xfId="42" applyNumberFormat="1" applyFont="1" applyBorder="1" applyAlignment="1">
      <alignment horizontal="right" vertical="top"/>
    </xf>
    <xf numFmtId="166" fontId="2" fillId="0" borderId="0" xfId="42" applyNumberFormat="1" applyFont="1" applyFill="1" applyAlignment="1">
      <alignment/>
    </xf>
    <xf numFmtId="166" fontId="2" fillId="0" borderId="10" xfId="42" applyNumberFormat="1" applyFont="1" applyBorder="1" applyAlignment="1">
      <alignment/>
    </xf>
    <xf numFmtId="166" fontId="2" fillId="0" borderId="10" xfId="42" applyNumberFormat="1" applyFont="1" applyFill="1" applyBorder="1" applyAlignment="1">
      <alignment/>
    </xf>
    <xf numFmtId="166" fontId="2" fillId="0" borderId="0" xfId="42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2" fillId="0" borderId="0" xfId="42" applyNumberFormat="1" applyFont="1" applyFill="1" applyBorder="1" applyAlignment="1">
      <alignment/>
    </xf>
    <xf numFmtId="166" fontId="1" fillId="0" borderId="0" xfId="42" applyNumberFormat="1" applyFont="1" applyBorder="1" applyAlignment="1">
      <alignment/>
    </xf>
    <xf numFmtId="166" fontId="11" fillId="0" borderId="0" xfId="42" applyNumberFormat="1" applyFont="1" applyAlignment="1">
      <alignment/>
    </xf>
    <xf numFmtId="166" fontId="11" fillId="0" borderId="0" xfId="42" applyNumberFormat="1" applyFont="1" applyFill="1" applyAlignment="1">
      <alignment/>
    </xf>
    <xf numFmtId="166" fontId="4" fillId="0" borderId="0" xfId="42" applyNumberFormat="1" applyFont="1" applyAlignment="1">
      <alignment/>
    </xf>
    <xf numFmtId="43" fontId="2" fillId="0" borderId="0" xfId="42" applyNumberFormat="1" applyFont="1" applyAlignment="1">
      <alignment/>
    </xf>
    <xf numFmtId="43" fontId="2" fillId="0" borderId="0" xfId="42" applyNumberFormat="1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10" fillId="0" borderId="0" xfId="42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524125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142875</xdr:rowOff>
    </xdr:from>
    <xdr:to>
      <xdr:col>4</xdr:col>
      <xdr:colOff>914400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715000" y="9048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SheetLayoutView="100" zoomScalePageLayoutView="0" workbookViewId="0" topLeftCell="A1">
      <pane ySplit="9" topLeftCell="A45" activePane="bottomLeft" state="frozen"/>
      <selection pane="topLeft" activeCell="A1" sqref="A1"/>
      <selection pane="bottomLeft" activeCell="F55" sqref="F55"/>
    </sheetView>
  </sheetViews>
  <sheetFormatPr defaultColWidth="9.33203125" defaultRowHeight="13.5" customHeight="1"/>
  <cols>
    <col min="1" max="1" width="59.5" style="74" customWidth="1"/>
    <col min="2" max="2" width="17.83203125" style="74" customWidth="1"/>
    <col min="3" max="3" width="4.83203125" style="96" customWidth="1"/>
    <col min="4" max="4" width="15.83203125" style="101" customWidth="1"/>
    <col min="5" max="5" width="9.33203125" style="74" customWidth="1"/>
    <col min="6" max="6" width="12.33203125" style="74" bestFit="1" customWidth="1"/>
    <col min="7" max="7" width="49.83203125" style="74" customWidth="1"/>
    <col min="8" max="8" width="20" style="74" customWidth="1"/>
    <col min="9" max="9" width="12.33203125" style="74" bestFit="1" customWidth="1"/>
    <col min="10" max="16384" width="9.33203125" style="74" customWidth="1"/>
  </cols>
  <sheetData>
    <row r="1" spans="1:4" ht="13.5" customHeight="1">
      <c r="A1" s="115" t="str">
        <f>IncomeStatement!A1</f>
        <v>UDS CAPITAL BERHAD (502246-P)</v>
      </c>
      <c r="B1" s="115"/>
      <c r="C1" s="115"/>
      <c r="D1" s="115"/>
    </row>
    <row r="2" spans="1:4" ht="13.5" customHeight="1">
      <c r="A2" s="115" t="s">
        <v>69</v>
      </c>
      <c r="B2" s="115"/>
      <c r="C2" s="115"/>
      <c r="D2" s="115"/>
    </row>
    <row r="3" spans="1:4" ht="13.5" customHeight="1">
      <c r="A3" s="115" t="s">
        <v>109</v>
      </c>
      <c r="B3" s="115"/>
      <c r="C3" s="115"/>
      <c r="D3" s="115"/>
    </row>
    <row r="4" spans="1:4" ht="13.5" customHeight="1">
      <c r="A4" s="73"/>
      <c r="B4" s="73"/>
      <c r="C4" s="73"/>
      <c r="D4" s="99"/>
    </row>
    <row r="5" spans="1:4" ht="13.5" customHeight="1">
      <c r="A5" s="75"/>
      <c r="B5" s="73" t="s">
        <v>41</v>
      </c>
      <c r="C5" s="76"/>
      <c r="D5" s="73" t="s">
        <v>42</v>
      </c>
    </row>
    <row r="6" spans="2:4" ht="13.5" customHeight="1">
      <c r="B6" s="73" t="s">
        <v>0</v>
      </c>
      <c r="C6" s="77"/>
      <c r="D6" s="73" t="s">
        <v>0</v>
      </c>
    </row>
    <row r="7" spans="2:4" ht="13.5" customHeight="1">
      <c r="B7" s="78" t="str">
        <f>IncomeStatement!B8</f>
        <v>31.05.2011</v>
      </c>
      <c r="C7" s="79"/>
      <c r="D7" s="78" t="s">
        <v>70</v>
      </c>
    </row>
    <row r="8" spans="2:4" ht="13.5" customHeight="1">
      <c r="B8" s="78"/>
      <c r="C8" s="79"/>
      <c r="D8" s="78"/>
    </row>
    <row r="9" spans="2:4" ht="13.5" customHeight="1">
      <c r="B9" s="73" t="s">
        <v>6</v>
      </c>
      <c r="C9" s="77"/>
      <c r="D9" s="73" t="s">
        <v>6</v>
      </c>
    </row>
    <row r="10" spans="1:4" ht="13.5" customHeight="1">
      <c r="A10" s="80" t="s">
        <v>10</v>
      </c>
      <c r="B10" s="81"/>
      <c r="C10" s="81"/>
      <c r="D10" s="81"/>
    </row>
    <row r="11" spans="1:4" ht="13.5" customHeight="1">
      <c r="A11" s="82" t="s">
        <v>11</v>
      </c>
      <c r="B11" s="83"/>
      <c r="C11" s="81"/>
      <c r="D11" s="81"/>
    </row>
    <row r="12" spans="1:4" ht="13.5" customHeight="1">
      <c r="A12" s="74" t="s">
        <v>28</v>
      </c>
      <c r="B12" s="84">
        <v>43650770</v>
      </c>
      <c r="C12" s="85"/>
      <c r="D12" s="84">
        <v>45535210</v>
      </c>
    </row>
    <row r="13" spans="1:4" ht="13.5" customHeight="1">
      <c r="A13" s="74" t="s">
        <v>29</v>
      </c>
      <c r="B13" s="84">
        <v>3309000</v>
      </c>
      <c r="C13" s="85"/>
      <c r="D13" s="84">
        <v>3309000</v>
      </c>
    </row>
    <row r="14" spans="1:4" ht="13.5" customHeight="1">
      <c r="A14" s="74" t="s">
        <v>71</v>
      </c>
      <c r="B14" s="84">
        <v>224438</v>
      </c>
      <c r="C14" s="85"/>
      <c r="D14" s="84">
        <v>224438</v>
      </c>
    </row>
    <row r="15" spans="2:4" ht="13.5" customHeight="1">
      <c r="B15" s="86"/>
      <c r="C15" s="85"/>
      <c r="D15" s="86"/>
    </row>
    <row r="16" spans="1:4" ht="13.5" customHeight="1">
      <c r="A16" s="87" t="s">
        <v>90</v>
      </c>
      <c r="B16" s="88">
        <f>SUM(B12:B14)</f>
        <v>47184208</v>
      </c>
      <c r="C16" s="85"/>
      <c r="D16" s="88">
        <f>SUM(D12:D14)</f>
        <v>49068648</v>
      </c>
    </row>
    <row r="17" spans="2:4" ht="13.5" customHeight="1">
      <c r="B17" s="84"/>
      <c r="C17" s="85"/>
      <c r="D17" s="84"/>
    </row>
    <row r="18" spans="1:4" ht="13.5" customHeight="1">
      <c r="A18" s="82" t="s">
        <v>12</v>
      </c>
      <c r="B18" s="85"/>
      <c r="C18" s="85"/>
      <c r="D18" s="85"/>
    </row>
    <row r="19" spans="1:4" ht="13.5" customHeight="1">
      <c r="A19" s="74" t="s">
        <v>7</v>
      </c>
      <c r="B19" s="85">
        <v>19912093</v>
      </c>
      <c r="C19" s="85"/>
      <c r="D19" s="85">
        <v>19528188</v>
      </c>
    </row>
    <row r="20" spans="1:4" ht="13.5" customHeight="1">
      <c r="A20" s="74" t="s">
        <v>72</v>
      </c>
      <c r="B20" s="85">
        <f>20161038</f>
        <v>20161038</v>
      </c>
      <c r="C20" s="85"/>
      <c r="D20" s="85">
        <v>26205086</v>
      </c>
    </row>
    <row r="21" spans="1:4" ht="13.5" customHeight="1">
      <c r="A21" s="74" t="s">
        <v>73</v>
      </c>
      <c r="B21" s="85">
        <v>1027759</v>
      </c>
      <c r="C21" s="85"/>
      <c r="D21" s="85">
        <v>1005325</v>
      </c>
    </row>
    <row r="22" spans="1:4" ht="13.5" customHeight="1">
      <c r="A22" s="74" t="s">
        <v>74</v>
      </c>
      <c r="B22" s="85">
        <v>23364</v>
      </c>
      <c r="C22" s="85"/>
      <c r="D22" s="85">
        <v>0</v>
      </c>
    </row>
    <row r="23" spans="1:4" ht="13.5" customHeight="1">
      <c r="A23" s="74" t="s">
        <v>31</v>
      </c>
      <c r="B23" s="85">
        <v>429000</v>
      </c>
      <c r="C23" s="85"/>
      <c r="D23" s="85">
        <v>409000</v>
      </c>
    </row>
    <row r="24" spans="1:4" ht="13.5" customHeight="1">
      <c r="A24" s="74" t="s">
        <v>67</v>
      </c>
      <c r="B24" s="85">
        <v>3373651</v>
      </c>
      <c r="C24" s="85"/>
      <c r="D24" s="85">
        <v>7727608</v>
      </c>
    </row>
    <row r="25" spans="1:4" ht="13.5" customHeight="1">
      <c r="A25" s="74" t="s">
        <v>68</v>
      </c>
      <c r="B25" s="85">
        <v>0</v>
      </c>
      <c r="C25" s="85"/>
      <c r="D25" s="85">
        <v>0</v>
      </c>
    </row>
    <row r="26" spans="2:4" ht="13.5" customHeight="1">
      <c r="B26" s="86"/>
      <c r="C26" s="85"/>
      <c r="D26" s="102"/>
    </row>
    <row r="27" spans="1:4" ht="13.5" customHeight="1">
      <c r="A27" s="87" t="s">
        <v>90</v>
      </c>
      <c r="B27" s="88">
        <f>SUM(B19:B25)</f>
        <v>44926905</v>
      </c>
      <c r="C27" s="85"/>
      <c r="D27" s="88">
        <f>SUM(D19:D25)</f>
        <v>54875207</v>
      </c>
    </row>
    <row r="28" spans="2:4" ht="13.5" customHeight="1">
      <c r="B28" s="86"/>
      <c r="C28" s="85"/>
      <c r="D28" s="86"/>
    </row>
    <row r="29" spans="1:4" ht="13.5" customHeight="1" thickBot="1">
      <c r="A29" s="80" t="s">
        <v>13</v>
      </c>
      <c r="B29" s="89">
        <f>B16+B27</f>
        <v>92111113</v>
      </c>
      <c r="C29" s="90"/>
      <c r="D29" s="89">
        <f>D16+D27</f>
        <v>103943855</v>
      </c>
    </row>
    <row r="30" spans="2:4" ht="13.5" customHeight="1" thickTop="1">
      <c r="B30" s="85"/>
      <c r="C30" s="85"/>
      <c r="D30" s="85"/>
    </row>
    <row r="31" spans="1:4" ht="13.5" customHeight="1">
      <c r="A31" s="80" t="s">
        <v>14</v>
      </c>
      <c r="B31" s="85"/>
      <c r="C31" s="85"/>
      <c r="D31" s="85"/>
    </row>
    <row r="32" spans="1:4" ht="13.5" customHeight="1">
      <c r="A32" s="82" t="s">
        <v>91</v>
      </c>
      <c r="B32" s="85"/>
      <c r="C32" s="85"/>
      <c r="D32" s="85"/>
    </row>
    <row r="33" spans="1:4" ht="13.5" customHeight="1">
      <c r="A33" s="74" t="s">
        <v>32</v>
      </c>
      <c r="B33" s="85">
        <v>63252750</v>
      </c>
      <c r="C33" s="85"/>
      <c r="D33" s="85">
        <v>63252750</v>
      </c>
    </row>
    <row r="34" spans="1:4" ht="13.5" customHeight="1">
      <c r="A34" s="74" t="s">
        <v>33</v>
      </c>
      <c r="B34" s="85">
        <v>12494536</v>
      </c>
      <c r="C34" s="85"/>
      <c r="D34" s="85">
        <v>12494536</v>
      </c>
    </row>
    <row r="35" spans="1:9" ht="13.5" customHeight="1">
      <c r="A35" s="74" t="s">
        <v>34</v>
      </c>
      <c r="B35" s="91">
        <f>Equity!D17</f>
        <v>-21389732</v>
      </c>
      <c r="C35" s="85"/>
      <c r="D35" s="91">
        <v>-22146898</v>
      </c>
      <c r="G35" s="92"/>
      <c r="I35" s="92"/>
    </row>
    <row r="36" spans="2:4" ht="13.5" customHeight="1">
      <c r="B36" s="85"/>
      <c r="C36" s="85"/>
      <c r="D36" s="85"/>
    </row>
    <row r="37" spans="1:4" ht="13.5" customHeight="1">
      <c r="A37" s="87" t="s">
        <v>90</v>
      </c>
      <c r="B37" s="85">
        <f>SUM(B33:B35)</f>
        <v>54357554</v>
      </c>
      <c r="C37" s="85"/>
      <c r="D37" s="85">
        <f>SUM(D33:D35)</f>
        <v>53600388</v>
      </c>
    </row>
    <row r="38" spans="1:7" ht="13.5" customHeight="1">
      <c r="A38" s="74" t="s">
        <v>92</v>
      </c>
      <c r="B38" s="85">
        <f>2651672+1</f>
        <v>2651673</v>
      </c>
      <c r="C38" s="85"/>
      <c r="D38" s="85">
        <v>2314903</v>
      </c>
      <c r="G38" s="92"/>
    </row>
    <row r="39" spans="2:4" ht="13.5" customHeight="1">
      <c r="B39" s="86"/>
      <c r="C39" s="85"/>
      <c r="D39" s="86"/>
    </row>
    <row r="40" spans="1:4" ht="13.5" customHeight="1">
      <c r="A40" s="82" t="s">
        <v>15</v>
      </c>
      <c r="B40" s="93">
        <f>SUM(B37:B38)</f>
        <v>57009227</v>
      </c>
      <c r="C40" s="90"/>
      <c r="D40" s="93">
        <f>SUM(D37:D38)</f>
        <v>55915291</v>
      </c>
    </row>
    <row r="41" spans="2:4" ht="13.5" customHeight="1">
      <c r="B41" s="85"/>
      <c r="C41" s="85"/>
      <c r="D41" s="85"/>
    </row>
    <row r="42" spans="1:4" ht="13.5" customHeight="1">
      <c r="A42" s="82" t="s">
        <v>55</v>
      </c>
      <c r="B42" s="85"/>
      <c r="C42" s="85"/>
      <c r="D42" s="85"/>
    </row>
    <row r="43" spans="1:4" ht="13.5" customHeight="1">
      <c r="A43" s="82" t="s">
        <v>16</v>
      </c>
      <c r="B43" s="85"/>
      <c r="C43" s="85"/>
      <c r="D43" s="85"/>
    </row>
    <row r="44" spans="1:6" ht="13.5" customHeight="1">
      <c r="A44" s="74" t="s">
        <v>35</v>
      </c>
      <c r="B44" s="85">
        <v>2956606</v>
      </c>
      <c r="C44" s="85"/>
      <c r="D44" s="85">
        <v>2506052</v>
      </c>
      <c r="F44" s="92"/>
    </row>
    <row r="45" spans="1:4" ht="13.5" customHeight="1">
      <c r="A45" s="74" t="s">
        <v>36</v>
      </c>
      <c r="B45" s="85">
        <v>108618</v>
      </c>
      <c r="C45" s="85"/>
      <c r="D45" s="85">
        <v>108618</v>
      </c>
    </row>
    <row r="46" spans="2:4" ht="13.5" customHeight="1">
      <c r="B46" s="86"/>
      <c r="C46" s="85"/>
      <c r="D46" s="86"/>
    </row>
    <row r="47" spans="1:4" ht="13.5" customHeight="1">
      <c r="A47" s="87" t="s">
        <v>90</v>
      </c>
      <c r="B47" s="88">
        <f>SUM(B44:B45)</f>
        <v>3065224</v>
      </c>
      <c r="C47" s="85"/>
      <c r="D47" s="88">
        <f>SUM(D44:D45)</f>
        <v>2614670</v>
      </c>
    </row>
    <row r="48" spans="1:4" ht="13.5" customHeight="1">
      <c r="A48" s="82" t="s">
        <v>17</v>
      </c>
      <c r="B48" s="85"/>
      <c r="C48" s="85"/>
      <c r="D48" s="85"/>
    </row>
    <row r="49" spans="1:4" ht="13.5" customHeight="1">
      <c r="A49" s="74" t="s">
        <v>75</v>
      </c>
      <c r="B49" s="85">
        <f>7961852+4</f>
        <v>7961856</v>
      </c>
      <c r="C49" s="85"/>
      <c r="D49" s="85">
        <v>13778753</v>
      </c>
    </row>
    <row r="50" spans="1:4" ht="13.5" customHeight="1">
      <c r="A50" s="74" t="s">
        <v>74</v>
      </c>
      <c r="B50" s="85">
        <v>0</v>
      </c>
      <c r="C50" s="85"/>
      <c r="D50" s="85">
        <v>0</v>
      </c>
    </row>
    <row r="51" spans="1:4" ht="13.5" customHeight="1">
      <c r="A51" s="74" t="s">
        <v>37</v>
      </c>
      <c r="B51" s="85">
        <v>5717</v>
      </c>
      <c r="C51" s="85"/>
      <c r="D51" s="85">
        <v>12000</v>
      </c>
    </row>
    <row r="52" spans="1:4" ht="13.5" customHeight="1">
      <c r="A52" s="74" t="s">
        <v>38</v>
      </c>
      <c r="B52" s="85">
        <v>24069089</v>
      </c>
      <c r="C52" s="85"/>
      <c r="D52" s="85">
        <v>31623141</v>
      </c>
    </row>
    <row r="53" spans="2:4" ht="13.5" customHeight="1">
      <c r="B53" s="86"/>
      <c r="C53" s="85"/>
      <c r="D53" s="86"/>
    </row>
    <row r="54" spans="1:4" ht="13.5" customHeight="1">
      <c r="A54" s="87" t="s">
        <v>90</v>
      </c>
      <c r="B54" s="88">
        <f>SUM(B49:B52)</f>
        <v>32036662</v>
      </c>
      <c r="C54" s="85"/>
      <c r="D54" s="88">
        <f>SUM(D49:D52)</f>
        <v>45413894</v>
      </c>
    </row>
    <row r="55" spans="2:4" ht="13.5" customHeight="1">
      <c r="B55" s="85"/>
      <c r="C55" s="85"/>
      <c r="D55" s="85"/>
    </row>
    <row r="56" spans="1:4" ht="13.5" customHeight="1">
      <c r="A56" s="82" t="s">
        <v>18</v>
      </c>
      <c r="B56" s="90">
        <f>B47+B54</f>
        <v>35101886</v>
      </c>
      <c r="C56" s="90"/>
      <c r="D56" s="90">
        <f>D47+D54</f>
        <v>48028564</v>
      </c>
    </row>
    <row r="57" spans="2:4" ht="13.5" customHeight="1">
      <c r="B57" s="86"/>
      <c r="C57" s="85"/>
      <c r="D57" s="86"/>
    </row>
    <row r="58" spans="1:4" ht="13.5" customHeight="1" thickBot="1">
      <c r="A58" s="80" t="s">
        <v>19</v>
      </c>
      <c r="B58" s="89">
        <f>B40+B56</f>
        <v>92111113</v>
      </c>
      <c r="C58" s="90"/>
      <c r="D58" s="89">
        <f>D40+D56</f>
        <v>103943855</v>
      </c>
    </row>
    <row r="59" spans="1:4" ht="13.5" customHeight="1" thickTop="1">
      <c r="A59" s="80"/>
      <c r="B59" s="90"/>
      <c r="C59" s="90"/>
      <c r="D59" s="100"/>
    </row>
    <row r="60" spans="1:4" ht="13.5" customHeight="1">
      <c r="A60" s="82"/>
      <c r="B60" s="94">
        <f>IF(B29&lt;&gt;B58,"CHECK","")</f>
      </c>
      <c r="C60" s="90"/>
      <c r="D60" s="94">
        <f>IF(D29&lt;&gt;D58,"CHECK","")</f>
      </c>
    </row>
    <row r="61" spans="1:3" ht="13.5" customHeight="1">
      <c r="A61" s="95" t="s">
        <v>59</v>
      </c>
      <c r="C61" s="74"/>
    </row>
    <row r="62" spans="1:3" ht="13.5" customHeight="1">
      <c r="A62" s="95" t="s">
        <v>104</v>
      </c>
      <c r="C62" s="74"/>
    </row>
  </sheetData>
  <sheetProtection/>
  <mergeCells count="3">
    <mergeCell ref="A1:D1"/>
    <mergeCell ref="A2:D2"/>
    <mergeCell ref="A3:D3"/>
  </mergeCells>
  <printOptions horizontalCentered="1"/>
  <pageMargins left="0.43" right="0.52" top="0.22" bottom="0.17" header="0.14" footer="0.1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SheetLayoutView="100" zoomScalePageLayoutView="0" workbookViewId="0" topLeftCell="A2">
      <selection activeCell="B18" sqref="B18:B19"/>
    </sheetView>
  </sheetViews>
  <sheetFormatPr defaultColWidth="9.33203125" defaultRowHeight="12.75"/>
  <cols>
    <col min="1" max="1" width="54.83203125" style="9" customWidth="1"/>
    <col min="2" max="5" width="16.33203125" style="22" customWidth="1"/>
    <col min="6" max="6" width="9.33203125" style="9" customWidth="1"/>
    <col min="7" max="7" width="11.33203125" style="9" customWidth="1"/>
    <col min="8" max="8" width="17.16015625" style="9" customWidth="1"/>
    <col min="9" max="9" width="11.5" style="9" bestFit="1" customWidth="1"/>
    <col min="10" max="16384" width="9.33203125" style="9" customWidth="1"/>
  </cols>
  <sheetData>
    <row r="1" spans="1:5" ht="15.75">
      <c r="A1" s="116" t="s">
        <v>107</v>
      </c>
      <c r="B1" s="116"/>
      <c r="C1" s="116"/>
      <c r="D1" s="116"/>
      <c r="E1" s="116"/>
    </row>
    <row r="2" spans="1:5" ht="15.75">
      <c r="A2" s="117" t="s">
        <v>83</v>
      </c>
      <c r="B2" s="117"/>
      <c r="C2" s="117"/>
      <c r="D2" s="117"/>
      <c r="E2" s="117"/>
    </row>
    <row r="3" spans="1:5" ht="15.75">
      <c r="A3" s="116" t="s">
        <v>110</v>
      </c>
      <c r="B3" s="116"/>
      <c r="C3" s="116"/>
      <c r="D3" s="116"/>
      <c r="E3" s="116"/>
    </row>
    <row r="4" spans="1:5" ht="15.75">
      <c r="A4" s="10"/>
      <c r="B4" s="11"/>
      <c r="C4" s="11"/>
      <c r="D4" s="11"/>
      <c r="E4" s="15"/>
    </row>
    <row r="6" spans="2:5" ht="15">
      <c r="B6" s="12"/>
      <c r="C6" s="12"/>
      <c r="D6" s="12"/>
      <c r="E6" s="12"/>
    </row>
    <row r="7" spans="2:5" ht="15">
      <c r="B7" s="118" t="s">
        <v>57</v>
      </c>
      <c r="C7" s="118"/>
      <c r="D7" s="118" t="s">
        <v>58</v>
      </c>
      <c r="E7" s="118"/>
    </row>
    <row r="8" spans="2:5" ht="15">
      <c r="B8" s="13" t="s">
        <v>111</v>
      </c>
      <c r="C8" s="13" t="s">
        <v>113</v>
      </c>
      <c r="D8" s="13" t="str">
        <f>B8</f>
        <v>31.05.2011</v>
      </c>
      <c r="E8" s="13" t="str">
        <f>C8</f>
        <v>31.05.2010</v>
      </c>
    </row>
    <row r="9" spans="2:5" ht="15">
      <c r="B9" s="13" t="s">
        <v>6</v>
      </c>
      <c r="C9" s="13" t="str">
        <f>B9</f>
        <v>RM</v>
      </c>
      <c r="D9" s="13" t="str">
        <f>C9</f>
        <v>RM</v>
      </c>
      <c r="E9" s="13" t="str">
        <f>D9</f>
        <v>RM</v>
      </c>
    </row>
    <row r="10" spans="1:5" ht="15.75">
      <c r="A10" s="14" t="s">
        <v>23</v>
      </c>
      <c r="B10" s="15"/>
      <c r="C10" s="15"/>
      <c r="D10" s="15"/>
      <c r="E10" s="15"/>
    </row>
    <row r="11" spans="1:5" s="2" customFormat="1" ht="14.25">
      <c r="A11" s="2" t="s">
        <v>1</v>
      </c>
      <c r="B11" s="53">
        <v>21879116</v>
      </c>
      <c r="C11" s="5">
        <v>40808903</v>
      </c>
      <c r="D11" s="5">
        <v>65649181</v>
      </c>
      <c r="E11" s="5">
        <v>111648691</v>
      </c>
    </row>
    <row r="12" spans="1:5" s="2" customFormat="1" ht="14.25">
      <c r="A12" s="2" t="s">
        <v>20</v>
      </c>
      <c r="B12" s="53">
        <v>-18545700</v>
      </c>
      <c r="C12" s="5">
        <v>-35427946</v>
      </c>
      <c r="D12" s="5">
        <v>-55759666</v>
      </c>
      <c r="E12" s="5">
        <v>-97347907</v>
      </c>
    </row>
    <row r="13" spans="2:5" s="2" customFormat="1" ht="14.25">
      <c r="B13" s="5"/>
      <c r="C13" s="5"/>
      <c r="D13" s="103"/>
      <c r="E13" s="5"/>
    </row>
    <row r="14" spans="1:5" s="2" customFormat="1" ht="15">
      <c r="A14" s="4" t="s">
        <v>21</v>
      </c>
      <c r="B14" s="104">
        <f>SUM(B11:B12)</f>
        <v>3333416</v>
      </c>
      <c r="C14" s="104">
        <f>SUM(C11:C12)</f>
        <v>5380957</v>
      </c>
      <c r="D14" s="104">
        <f>SUM(D11:D12)</f>
        <v>9889515</v>
      </c>
      <c r="E14" s="104">
        <f>SUM(E11:E12)</f>
        <v>14300784</v>
      </c>
    </row>
    <row r="15" spans="2:5" s="2" customFormat="1" ht="14.25">
      <c r="B15" s="5"/>
      <c r="C15" s="5"/>
      <c r="D15" s="103"/>
      <c r="E15" s="5"/>
    </row>
    <row r="16" spans="1:5" s="2" customFormat="1" ht="14.25">
      <c r="A16" s="2" t="s">
        <v>56</v>
      </c>
      <c r="B16" s="53">
        <v>-1711929</v>
      </c>
      <c r="C16" s="5">
        <v>-2483532</v>
      </c>
      <c r="D16" s="5">
        <v>-6372581</v>
      </c>
      <c r="E16" s="5">
        <v>-10590438</v>
      </c>
    </row>
    <row r="17" spans="1:5" s="2" customFormat="1" ht="14.25">
      <c r="A17" s="2" t="s">
        <v>24</v>
      </c>
      <c r="B17" s="53">
        <v>-1147903</v>
      </c>
      <c r="C17" s="5">
        <v>-1854185</v>
      </c>
      <c r="D17" s="5">
        <v>-3629833</v>
      </c>
      <c r="E17" s="5">
        <v>-5263341</v>
      </c>
    </row>
    <row r="18" spans="1:5" s="2" customFormat="1" ht="14.25">
      <c r="A18" s="2" t="s">
        <v>26</v>
      </c>
      <c r="B18" s="53">
        <v>-257840</v>
      </c>
      <c r="C18" s="5">
        <v>-308827</v>
      </c>
      <c r="D18" s="5">
        <v>-753238</v>
      </c>
      <c r="E18" s="5">
        <v>-779385</v>
      </c>
    </row>
    <row r="19" spans="1:5" s="2" customFormat="1" ht="14.25">
      <c r="A19" s="2" t="s">
        <v>25</v>
      </c>
      <c r="B19" s="53">
        <v>619010</v>
      </c>
      <c r="C19" s="5">
        <v>-190036</v>
      </c>
      <c r="D19" s="5">
        <v>2004322</v>
      </c>
      <c r="E19" s="5">
        <v>561994</v>
      </c>
    </row>
    <row r="20" spans="1:5" s="2" customFormat="1" ht="15">
      <c r="A20" s="4" t="s">
        <v>51</v>
      </c>
      <c r="B20" s="104">
        <f>SUM(B14:B19)</f>
        <v>834754</v>
      </c>
      <c r="C20" s="104">
        <f>SUM(C14:C19)</f>
        <v>544377</v>
      </c>
      <c r="D20" s="105">
        <f>SUM(D14:D19)</f>
        <v>1138185</v>
      </c>
      <c r="E20" s="104">
        <f>SUM(E14:E19)</f>
        <v>-1770386</v>
      </c>
    </row>
    <row r="21" spans="1:5" s="2" customFormat="1" ht="14.25">
      <c r="A21" s="2" t="s">
        <v>27</v>
      </c>
      <c r="B21" s="53">
        <v>0</v>
      </c>
      <c r="C21" s="106"/>
      <c r="D21" s="103">
        <v>-439</v>
      </c>
      <c r="E21" s="106"/>
    </row>
    <row r="22" spans="1:5" s="2" customFormat="1" ht="15.75" thickBot="1">
      <c r="A22" s="4" t="s">
        <v>52</v>
      </c>
      <c r="B22" s="107">
        <f>SUM(B20:B21)</f>
        <v>834754</v>
      </c>
      <c r="C22" s="107">
        <f>SUM(C20:C21)</f>
        <v>544377</v>
      </c>
      <c r="D22" s="107">
        <f>SUM(D20:D21)</f>
        <v>1137746</v>
      </c>
      <c r="E22" s="107">
        <f>SUM(E20:E21)</f>
        <v>-1770386</v>
      </c>
    </row>
    <row r="23" spans="2:5" s="2" customFormat="1" ht="15" thickTop="1">
      <c r="B23" s="106"/>
      <c r="C23" s="5"/>
      <c r="D23" s="108"/>
      <c r="E23" s="5"/>
    </row>
    <row r="24" spans="1:5" s="2" customFormat="1" ht="15">
      <c r="A24" s="4" t="s">
        <v>84</v>
      </c>
      <c r="B24" s="106">
        <v>0</v>
      </c>
      <c r="C24" s="106">
        <v>0</v>
      </c>
      <c r="D24" s="106">
        <v>0</v>
      </c>
      <c r="E24" s="106">
        <v>0</v>
      </c>
    </row>
    <row r="25" spans="1:5" s="2" customFormat="1" ht="15">
      <c r="A25" s="4"/>
      <c r="B25" s="109"/>
      <c r="C25" s="106"/>
      <c r="D25" s="109"/>
      <c r="E25" s="106"/>
    </row>
    <row r="26" spans="1:5" s="2" customFormat="1" ht="15.75" thickBot="1">
      <c r="A26" s="4" t="s">
        <v>85</v>
      </c>
      <c r="B26" s="107">
        <f>B22+B24</f>
        <v>834754</v>
      </c>
      <c r="C26" s="107">
        <f>C22+C24</f>
        <v>544377</v>
      </c>
      <c r="D26" s="107">
        <f>D22+D24</f>
        <v>1137746</v>
      </c>
      <c r="E26" s="107">
        <f>E22+E24</f>
        <v>-1770386</v>
      </c>
    </row>
    <row r="27" spans="2:5" s="2" customFormat="1" ht="15" thickTop="1">
      <c r="B27" s="106"/>
      <c r="C27" s="5"/>
      <c r="D27" s="108"/>
      <c r="E27" s="5"/>
    </row>
    <row r="28" spans="2:5" s="2" customFormat="1" ht="14.25">
      <c r="B28" s="106"/>
      <c r="C28" s="106"/>
      <c r="D28" s="106"/>
      <c r="E28" s="106"/>
    </row>
    <row r="29" spans="1:5" s="2" customFormat="1" ht="14.25">
      <c r="A29" s="2" t="s">
        <v>86</v>
      </c>
      <c r="B29" s="106"/>
      <c r="C29" s="106"/>
      <c r="D29" s="108"/>
      <c r="E29" s="106"/>
    </row>
    <row r="30" spans="1:5" s="2" customFormat="1" ht="14.25">
      <c r="A30" s="2" t="s">
        <v>81</v>
      </c>
      <c r="B30" s="106">
        <v>745715</v>
      </c>
      <c r="C30" s="106">
        <v>658828</v>
      </c>
      <c r="D30" s="5">
        <v>800976</v>
      </c>
      <c r="E30" s="5">
        <v>-1497461</v>
      </c>
    </row>
    <row r="31" spans="1:5" s="2" customFormat="1" ht="14.25">
      <c r="A31" s="2" t="s">
        <v>82</v>
      </c>
      <c r="B31" s="5">
        <v>89039</v>
      </c>
      <c r="C31" s="5">
        <v>-114452</v>
      </c>
      <c r="D31" s="5">
        <v>336770</v>
      </c>
      <c r="E31" s="5">
        <v>-272925</v>
      </c>
    </row>
    <row r="32" spans="2:5" s="2" customFormat="1" ht="14.25">
      <c r="B32" s="5"/>
      <c r="C32" s="5"/>
      <c r="D32" s="103"/>
      <c r="E32" s="5"/>
    </row>
    <row r="33" spans="2:5" s="2" customFormat="1" ht="15.75" thickBot="1">
      <c r="B33" s="107">
        <f>SUM(B29:B31)</f>
        <v>834754</v>
      </c>
      <c r="C33" s="107">
        <f>SUM(C29:C31)</f>
        <v>544376</v>
      </c>
      <c r="D33" s="107">
        <f>SUM(D29:D31)</f>
        <v>1137746</v>
      </c>
      <c r="E33" s="107">
        <f>SUM(E29:E31)</f>
        <v>-1770386</v>
      </c>
    </row>
    <row r="34" spans="2:5" s="2" customFormat="1" ht="15" thickTop="1">
      <c r="B34" s="110"/>
      <c r="C34" s="110"/>
      <c r="D34" s="110"/>
      <c r="E34" s="110"/>
    </row>
    <row r="35" spans="1:5" s="2" customFormat="1" ht="14.25">
      <c r="A35" s="2" t="s">
        <v>87</v>
      </c>
      <c r="B35" s="110"/>
      <c r="C35" s="110"/>
      <c r="D35" s="111"/>
      <c r="E35" s="110"/>
    </row>
    <row r="36" spans="1:9" s="2" customFormat="1" ht="14.25">
      <c r="A36" s="2" t="s">
        <v>81</v>
      </c>
      <c r="B36" s="106">
        <f aca="true" t="shared" si="0" ref="B36:E37">B30</f>
        <v>745715</v>
      </c>
      <c r="C36" s="106">
        <f t="shared" si="0"/>
        <v>658828</v>
      </c>
      <c r="D36" s="106">
        <f t="shared" si="0"/>
        <v>800976</v>
      </c>
      <c r="E36" s="106">
        <f t="shared" si="0"/>
        <v>-1497461</v>
      </c>
      <c r="I36" s="53"/>
    </row>
    <row r="37" spans="1:9" s="2" customFormat="1" ht="14.25">
      <c r="A37" s="2" t="s">
        <v>82</v>
      </c>
      <c r="B37" s="5">
        <f t="shared" si="0"/>
        <v>89039</v>
      </c>
      <c r="C37" s="5">
        <f t="shared" si="0"/>
        <v>-114452</v>
      </c>
      <c r="D37" s="5">
        <f t="shared" si="0"/>
        <v>336770</v>
      </c>
      <c r="E37" s="5">
        <f t="shared" si="0"/>
        <v>-272925</v>
      </c>
      <c r="I37" s="53"/>
    </row>
    <row r="38" spans="2:5" s="2" customFormat="1" ht="15.75" thickBot="1">
      <c r="B38" s="107">
        <f>SUM(B36:B37)</f>
        <v>834754</v>
      </c>
      <c r="C38" s="107">
        <f>SUM(C36:C37)</f>
        <v>544376</v>
      </c>
      <c r="D38" s="107">
        <f>SUM(D36:D37)</f>
        <v>1137746</v>
      </c>
      <c r="E38" s="107">
        <f>SUM(E36:E37)</f>
        <v>-1770386</v>
      </c>
    </row>
    <row r="39" spans="2:5" s="2" customFormat="1" ht="15" thickTop="1">
      <c r="B39" s="110"/>
      <c r="C39" s="110"/>
      <c r="D39" s="110"/>
      <c r="E39" s="110"/>
    </row>
    <row r="40" spans="1:5" s="2" customFormat="1" ht="14.25">
      <c r="A40" s="7" t="s">
        <v>88</v>
      </c>
      <c r="B40" s="113">
        <f>((B30/BalanceSheet!B33)*100)/2</f>
        <v>0.5894723944808724</v>
      </c>
      <c r="C40" s="113">
        <v>0.5207900051776405</v>
      </c>
      <c r="D40" s="113">
        <f>((D30/BalanceSheet!B33)*100)/2</f>
        <v>0.6331550802139038</v>
      </c>
      <c r="E40" s="114">
        <v>-1.1837121706170879</v>
      </c>
    </row>
    <row r="41" spans="1:5" s="2" customFormat="1" ht="14.25">
      <c r="A41" s="7" t="s">
        <v>89</v>
      </c>
      <c r="B41" s="114">
        <f>B40</f>
        <v>0.5894723944808724</v>
      </c>
      <c r="C41" s="114">
        <v>0.5207900051776405</v>
      </c>
      <c r="D41" s="113">
        <f>D40</f>
        <v>0.6331550802139038</v>
      </c>
      <c r="E41" s="114">
        <v>-1.1837121706170879</v>
      </c>
    </row>
    <row r="42" spans="2:8" s="2" customFormat="1" ht="14.25">
      <c r="B42" s="21"/>
      <c r="C42" s="21"/>
      <c r="D42" s="21"/>
      <c r="E42" s="21"/>
      <c r="G42" s="7"/>
      <c r="H42" s="7"/>
    </row>
    <row r="43" spans="1:5" s="7" customFormat="1" ht="14.25">
      <c r="A43" s="6" t="s">
        <v>60</v>
      </c>
      <c r="B43" s="112"/>
      <c r="C43" s="21"/>
      <c r="D43" s="112"/>
      <c r="E43" s="21"/>
    </row>
    <row r="44" spans="1:8" s="7" customFormat="1" ht="15">
      <c r="A44" s="6" t="s">
        <v>105</v>
      </c>
      <c r="B44" s="112"/>
      <c r="C44" s="112"/>
      <c r="D44" s="112"/>
      <c r="E44" s="112"/>
      <c r="G44" s="9"/>
      <c r="H44" s="9"/>
    </row>
    <row r="45" spans="3:5" ht="15">
      <c r="C45" s="112"/>
      <c r="E45" s="112"/>
    </row>
  </sheetData>
  <sheetProtection/>
  <mergeCells count="5">
    <mergeCell ref="A1:E1"/>
    <mergeCell ref="A2:E2"/>
    <mergeCell ref="A3:E3"/>
    <mergeCell ref="B7:C7"/>
    <mergeCell ref="D7:E7"/>
  </mergeCells>
  <printOptions horizontalCentered="1"/>
  <pageMargins left="0.25" right="0.25" top="0.25" bottom="0.25" header="0.24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7">
      <selection activeCell="F30" sqref="F30"/>
    </sheetView>
  </sheetViews>
  <sheetFormatPr defaultColWidth="9.33203125" defaultRowHeight="15" customHeight="1"/>
  <cols>
    <col min="1" max="1" width="43.83203125" style="2" customWidth="1"/>
    <col min="2" max="2" width="16" style="2" customWidth="1"/>
    <col min="3" max="3" width="15.16015625" style="2" customWidth="1"/>
    <col min="4" max="4" width="20.83203125" style="2" customWidth="1"/>
    <col min="5" max="5" width="16" style="2" customWidth="1"/>
    <col min="6" max="6" width="20" style="2" customWidth="1"/>
    <col min="7" max="7" width="15.5" style="2" customWidth="1"/>
    <col min="8" max="8" width="2.83203125" style="2" customWidth="1"/>
    <col min="9" max="9" width="11.16015625" style="2" bestFit="1" customWidth="1"/>
    <col min="10" max="16384" width="9.33203125" style="2" customWidth="1"/>
  </cols>
  <sheetData>
    <row r="1" spans="1:8" ht="15" customHeight="1">
      <c r="A1" s="117" t="str">
        <f>IncomeStatement!A1</f>
        <v>UDS CAPITAL BERHAD (502246-P)</v>
      </c>
      <c r="B1" s="117"/>
      <c r="C1" s="117"/>
      <c r="D1" s="117"/>
      <c r="E1" s="117"/>
      <c r="F1" s="117"/>
      <c r="G1" s="117"/>
      <c r="H1" s="117"/>
    </row>
    <row r="2" spans="1:8" ht="15" customHeight="1">
      <c r="A2" s="117" t="s">
        <v>8</v>
      </c>
      <c r="B2" s="117"/>
      <c r="C2" s="117"/>
      <c r="D2" s="117"/>
      <c r="E2" s="117"/>
      <c r="F2" s="117"/>
      <c r="G2" s="117"/>
      <c r="H2" s="117"/>
    </row>
    <row r="3" spans="1:8" ht="15" customHeight="1">
      <c r="A3" s="117" t="str">
        <f>IncomeStatement!A3</f>
        <v>For The Quarter Ended 31 May 2011 - Unaudited</v>
      </c>
      <c r="B3" s="117"/>
      <c r="C3" s="117"/>
      <c r="D3" s="117"/>
      <c r="E3" s="117"/>
      <c r="F3" s="117"/>
      <c r="G3" s="117"/>
      <c r="H3" s="117"/>
    </row>
    <row r="4" spans="1:3" ht="15" customHeight="1">
      <c r="A4" s="23"/>
      <c r="B4" s="23"/>
      <c r="C4" s="23"/>
    </row>
    <row r="5" spans="1:8" ht="15" customHeight="1">
      <c r="A5" s="23"/>
      <c r="B5" s="119" t="s">
        <v>93</v>
      </c>
      <c r="C5" s="120"/>
      <c r="D5" s="120"/>
      <c r="E5" s="121"/>
      <c r="F5" s="24"/>
      <c r="G5" s="24"/>
      <c r="H5" s="25"/>
    </row>
    <row r="6" spans="1:8" ht="15" customHeight="1">
      <c r="A6" s="23"/>
      <c r="B6" s="26"/>
      <c r="C6" s="27"/>
      <c r="D6" s="27"/>
      <c r="E6" s="28"/>
      <c r="F6" s="8"/>
      <c r="G6" s="8"/>
      <c r="H6" s="28"/>
    </row>
    <row r="7" spans="2:8" s="29" customFormat="1" ht="15" customHeight="1">
      <c r="B7" s="30" t="s">
        <v>2</v>
      </c>
      <c r="C7" s="31" t="s">
        <v>2</v>
      </c>
      <c r="D7" s="31" t="s">
        <v>64</v>
      </c>
      <c r="E7" s="32"/>
      <c r="F7" s="31" t="s">
        <v>94</v>
      </c>
      <c r="G7" s="31" t="s">
        <v>5</v>
      </c>
      <c r="H7" s="33"/>
    </row>
    <row r="8" spans="2:8" s="29" customFormat="1" ht="15" customHeight="1">
      <c r="B8" s="30" t="s">
        <v>3</v>
      </c>
      <c r="C8" s="31" t="s">
        <v>4</v>
      </c>
      <c r="D8" s="31" t="s">
        <v>65</v>
      </c>
      <c r="E8" s="32" t="s">
        <v>5</v>
      </c>
      <c r="F8" s="31" t="s">
        <v>9</v>
      </c>
      <c r="G8" s="31" t="s">
        <v>22</v>
      </c>
      <c r="H8" s="33"/>
    </row>
    <row r="9" spans="2:8" s="29" customFormat="1" ht="15" customHeight="1">
      <c r="B9" s="30" t="s">
        <v>6</v>
      </c>
      <c r="C9" s="31" t="str">
        <f>B9</f>
        <v>RM</v>
      </c>
      <c r="D9" s="31" t="str">
        <f>C9</f>
        <v>RM</v>
      </c>
      <c r="E9" s="32" t="s">
        <v>6</v>
      </c>
      <c r="F9" s="31" t="s">
        <v>6</v>
      </c>
      <c r="G9" s="31" t="str">
        <f>D9</f>
        <v>RM</v>
      </c>
      <c r="H9" s="33"/>
    </row>
    <row r="10" spans="2:8" s="29" customFormat="1" ht="15" customHeight="1">
      <c r="B10" s="34"/>
      <c r="C10" s="3"/>
      <c r="D10" s="3"/>
      <c r="E10" s="35"/>
      <c r="F10" s="3"/>
      <c r="G10" s="3"/>
      <c r="H10" s="33"/>
    </row>
    <row r="11" spans="1:8" ht="15" customHeight="1">
      <c r="A11" s="2" t="s">
        <v>79</v>
      </c>
      <c r="B11" s="36">
        <v>63252750</v>
      </c>
      <c r="C11" s="19">
        <v>12494536</v>
      </c>
      <c r="D11" s="19">
        <v>-22146898</v>
      </c>
      <c r="E11" s="37">
        <f>SUM(B11:D11)</f>
        <v>53600388</v>
      </c>
      <c r="F11" s="19">
        <v>2314903</v>
      </c>
      <c r="G11" s="19">
        <v>55915291</v>
      </c>
      <c r="H11" s="28"/>
    </row>
    <row r="12" spans="1:8" ht="15" customHeight="1">
      <c r="A12" s="2" t="s">
        <v>76</v>
      </c>
      <c r="B12" s="36"/>
      <c r="C12" s="19"/>
      <c r="D12" s="19">
        <v>-43810</v>
      </c>
      <c r="E12" s="37">
        <f>SUM(B12:D12)</f>
        <v>-43810</v>
      </c>
      <c r="F12" s="38"/>
      <c r="G12" s="39">
        <f>E12+F12</f>
        <v>-43810</v>
      </c>
      <c r="H12" s="40"/>
    </row>
    <row r="13" spans="1:8" ht="15" customHeight="1">
      <c r="A13" s="2" t="s">
        <v>77</v>
      </c>
      <c r="B13" s="41">
        <f aca="true" t="shared" si="0" ref="B13:G13">SUM(B11:B12)</f>
        <v>63252750</v>
      </c>
      <c r="C13" s="17">
        <f t="shared" si="0"/>
        <v>12494536</v>
      </c>
      <c r="D13" s="17">
        <f t="shared" si="0"/>
        <v>-22190708</v>
      </c>
      <c r="E13" s="42">
        <f t="shared" si="0"/>
        <v>53556578</v>
      </c>
      <c r="F13" s="19">
        <f t="shared" si="0"/>
        <v>2314903</v>
      </c>
      <c r="G13" s="19">
        <f t="shared" si="0"/>
        <v>55871481</v>
      </c>
      <c r="H13" s="28"/>
    </row>
    <row r="14" spans="1:8" ht="15" customHeight="1">
      <c r="A14" s="2" t="s">
        <v>78</v>
      </c>
      <c r="B14" s="36"/>
      <c r="C14" s="19"/>
      <c r="D14" s="19"/>
      <c r="E14" s="37"/>
      <c r="F14" s="19"/>
      <c r="G14" s="19"/>
      <c r="H14" s="28"/>
    </row>
    <row r="15" spans="1:8" ht="15" customHeight="1">
      <c r="A15" s="2" t="s">
        <v>80</v>
      </c>
      <c r="B15" s="36"/>
      <c r="C15" s="19"/>
      <c r="D15" s="19">
        <f>IncomeStatement!D30</f>
        <v>800976</v>
      </c>
      <c r="E15" s="37">
        <f>SUM(B15:D15)</f>
        <v>800976</v>
      </c>
      <c r="F15" s="19">
        <f>IncomeStatement!D31</f>
        <v>336770</v>
      </c>
      <c r="G15" s="19">
        <f>E15+F15</f>
        <v>1137746</v>
      </c>
      <c r="H15" s="28"/>
    </row>
    <row r="16" spans="1:9" ht="15" customHeight="1">
      <c r="A16" s="4"/>
      <c r="B16" s="36"/>
      <c r="C16" s="19"/>
      <c r="D16" s="19"/>
      <c r="E16" s="37"/>
      <c r="F16" s="36"/>
      <c r="G16" s="19"/>
      <c r="H16" s="28"/>
      <c r="I16" s="16"/>
    </row>
    <row r="17" spans="1:8" ht="15" customHeight="1" thickBot="1">
      <c r="A17" s="4" t="s">
        <v>112</v>
      </c>
      <c r="B17" s="97">
        <f aca="true" t="shared" si="1" ref="B17:G17">SUM(B13:B16)</f>
        <v>63252750</v>
      </c>
      <c r="C17" s="18">
        <f t="shared" si="1"/>
        <v>12494536</v>
      </c>
      <c r="D17" s="18">
        <f t="shared" si="1"/>
        <v>-21389732</v>
      </c>
      <c r="E17" s="98">
        <f t="shared" si="1"/>
        <v>54357554</v>
      </c>
      <c r="F17" s="18">
        <f t="shared" si="1"/>
        <v>2651673</v>
      </c>
      <c r="G17" s="18">
        <f t="shared" si="1"/>
        <v>57009227</v>
      </c>
      <c r="H17" s="43"/>
    </row>
    <row r="18" spans="1:8" ht="15" customHeight="1" thickTop="1">
      <c r="A18" s="4"/>
      <c r="B18" s="44"/>
      <c r="C18" s="20"/>
      <c r="D18" s="20"/>
      <c r="E18" s="45"/>
      <c r="F18" s="71">
        <f>IF(F17&lt;&gt;BalanceSheet!B38,"CHECK","")</f>
      </c>
      <c r="G18" s="71">
        <f>IF(G17&lt;&gt;BalanceSheet!B40,"CHECK","")</f>
      </c>
      <c r="H18" s="28"/>
    </row>
    <row r="19" spans="2:8" ht="15" customHeight="1">
      <c r="B19" s="36"/>
      <c r="C19" s="19"/>
      <c r="D19" s="19"/>
      <c r="E19" s="37"/>
      <c r="F19" s="19"/>
      <c r="G19" s="19"/>
      <c r="H19" s="28"/>
    </row>
    <row r="20" spans="1:8" ht="15" customHeight="1">
      <c r="A20" s="2" t="s">
        <v>108</v>
      </c>
      <c r="B20" s="36">
        <v>63252750</v>
      </c>
      <c r="C20" s="19">
        <v>12494536</v>
      </c>
      <c r="D20" s="19">
        <v>-19451272</v>
      </c>
      <c r="E20" s="37">
        <f>SUM(B20:D20)</f>
        <v>56296014</v>
      </c>
      <c r="F20" s="19">
        <v>2552673</v>
      </c>
      <c r="G20" s="19">
        <f>E20+F20</f>
        <v>58848687</v>
      </c>
      <c r="H20" s="28"/>
    </row>
    <row r="21" spans="1:8" ht="15" customHeight="1">
      <c r="A21" s="2" t="str">
        <f>A14</f>
        <v>Total Comprehensive Income / (loss)</v>
      </c>
      <c r="B21" s="36"/>
      <c r="C21" s="19"/>
      <c r="D21" s="19"/>
      <c r="E21" s="37"/>
      <c r="G21" s="19"/>
      <c r="H21" s="28"/>
    </row>
    <row r="22" spans="1:8" ht="15" customHeight="1">
      <c r="A22" s="2" t="str">
        <f>A15</f>
        <v>for the period</v>
      </c>
      <c r="B22" s="36"/>
      <c r="C22" s="19"/>
      <c r="D22" s="19">
        <v>-1497461</v>
      </c>
      <c r="E22" s="37">
        <f>SUM(B22:D22)</f>
        <v>-1497461</v>
      </c>
      <c r="F22" s="19">
        <v>-272925</v>
      </c>
      <c r="G22" s="19">
        <f>E22+F22</f>
        <v>-1770386</v>
      </c>
      <c r="H22" s="28"/>
    </row>
    <row r="23" spans="2:8" ht="15" customHeight="1">
      <c r="B23" s="36"/>
      <c r="C23" s="19"/>
      <c r="D23" s="19"/>
      <c r="E23" s="37"/>
      <c r="F23" s="19"/>
      <c r="G23" s="19"/>
      <c r="H23" s="28"/>
    </row>
    <row r="24" spans="1:8" ht="15" customHeight="1" thickBot="1">
      <c r="A24" s="4" t="s">
        <v>114</v>
      </c>
      <c r="B24" s="97">
        <f aca="true" t="shared" si="2" ref="B24:G24">SUM(B20:B23)</f>
        <v>63252750</v>
      </c>
      <c r="C24" s="18">
        <f t="shared" si="2"/>
        <v>12494536</v>
      </c>
      <c r="D24" s="18">
        <f>SUM(D20:D23)</f>
        <v>-20948733</v>
      </c>
      <c r="E24" s="98">
        <f t="shared" si="2"/>
        <v>54798553</v>
      </c>
      <c r="F24" s="18">
        <f t="shared" si="2"/>
        <v>2279748</v>
      </c>
      <c r="G24" s="18">
        <f t="shared" si="2"/>
        <v>57078301</v>
      </c>
      <c r="H24" s="28"/>
    </row>
    <row r="25" spans="1:8" ht="15" customHeight="1" thickTop="1">
      <c r="A25" s="4"/>
      <c r="B25" s="46"/>
      <c r="C25" s="47"/>
      <c r="D25" s="47"/>
      <c r="E25" s="48"/>
      <c r="F25" s="72"/>
      <c r="G25" s="72"/>
      <c r="H25" s="40"/>
    </row>
    <row r="26" spans="1:5" ht="15" customHeight="1">
      <c r="A26" s="4"/>
      <c r="B26" s="20"/>
      <c r="C26" s="20"/>
      <c r="D26" s="20"/>
      <c r="E26" s="49"/>
    </row>
    <row r="27" spans="1:7" ht="12.75" customHeight="1">
      <c r="A27" s="4"/>
      <c r="B27" s="20"/>
      <c r="C27" s="20"/>
      <c r="D27" s="20"/>
      <c r="E27" s="49"/>
      <c r="F27" s="20"/>
      <c r="G27" s="49"/>
    </row>
    <row r="28" spans="1:7" s="7" customFormat="1" ht="12.75" customHeight="1">
      <c r="A28" s="7" t="s">
        <v>61</v>
      </c>
      <c r="B28" s="50"/>
      <c r="C28" s="51"/>
      <c r="D28" s="52"/>
      <c r="E28" s="50"/>
      <c r="F28" s="50"/>
      <c r="G28" s="52"/>
    </row>
    <row r="29" spans="1:6" s="7" customFormat="1" ht="12.75" customHeight="1">
      <c r="A29" s="7" t="s">
        <v>106</v>
      </c>
      <c r="B29" s="50"/>
      <c r="C29" s="51"/>
      <c r="D29" s="52"/>
      <c r="E29" s="50"/>
      <c r="F29" s="50"/>
    </row>
    <row r="30" spans="2:7" ht="15" customHeight="1">
      <c r="B30" s="16"/>
      <c r="C30" s="19"/>
      <c r="D30" s="5"/>
      <c r="E30" s="16"/>
      <c r="F30" s="16"/>
      <c r="G30" s="53"/>
    </row>
    <row r="31" spans="1:7" ht="15" customHeight="1">
      <c r="A31" s="4"/>
      <c r="B31" s="20"/>
      <c r="C31" s="20"/>
      <c r="D31" s="20"/>
      <c r="E31" s="20"/>
      <c r="F31" s="20"/>
      <c r="G31" s="20"/>
    </row>
    <row r="32" spans="1:7" ht="15" customHeight="1">
      <c r="A32" s="4"/>
      <c r="B32" s="20"/>
      <c r="C32" s="20"/>
      <c r="D32" s="20"/>
      <c r="E32" s="20"/>
      <c r="F32" s="20"/>
      <c r="G32" s="20"/>
    </row>
    <row r="33" spans="1:7" ht="15" customHeight="1">
      <c r="A33" s="4"/>
      <c r="B33" s="20"/>
      <c r="C33" s="20"/>
      <c r="D33" s="20"/>
      <c r="E33" s="20"/>
      <c r="F33" s="20"/>
      <c r="G33" s="20"/>
    </row>
    <row r="34" ht="15" customHeight="1">
      <c r="G34" s="16"/>
    </row>
  </sheetData>
  <sheetProtection/>
  <mergeCells count="4">
    <mergeCell ref="B5:E5"/>
    <mergeCell ref="A1:H1"/>
    <mergeCell ref="A2:H2"/>
    <mergeCell ref="A3:H3"/>
  </mergeCells>
  <printOptions horizontalCentered="1" verticalCentered="1"/>
  <pageMargins left="0.25" right="0.25" top="0.25" bottom="0.5" header="0.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PageLayoutView="0" workbookViewId="0" topLeftCell="A1">
      <selection activeCell="F16" sqref="F16"/>
    </sheetView>
  </sheetViews>
  <sheetFormatPr defaultColWidth="9.33203125" defaultRowHeight="12.75"/>
  <cols>
    <col min="1" max="1" width="77.83203125" style="2" customWidth="1"/>
    <col min="2" max="2" width="16.66015625" style="2" customWidth="1"/>
    <col min="3" max="3" width="4.5" style="2" customWidth="1"/>
    <col min="4" max="4" width="17.33203125" style="2" customWidth="1"/>
    <col min="5" max="5" width="9.33203125" style="2" customWidth="1"/>
    <col min="6" max="6" width="36.83203125" style="2" customWidth="1"/>
    <col min="7" max="7" width="16" style="2" customWidth="1"/>
    <col min="8" max="8" width="13.16015625" style="2" customWidth="1"/>
    <col min="9" max="16384" width="9.33203125" style="2" customWidth="1"/>
  </cols>
  <sheetData>
    <row r="1" spans="1:4" ht="15">
      <c r="A1" s="117" t="s">
        <v>43</v>
      </c>
      <c r="B1" s="117"/>
      <c r="C1" s="117"/>
      <c r="D1" s="117"/>
    </row>
    <row r="2" spans="1:4" ht="15">
      <c r="A2" s="117" t="s">
        <v>95</v>
      </c>
      <c r="B2" s="117"/>
      <c r="C2" s="117"/>
      <c r="D2" s="117"/>
    </row>
    <row r="3" spans="1:4" ht="15">
      <c r="A3" s="117" t="str">
        <f>Equity!A3</f>
        <v>For The Quarter Ended 31 May 2011 - Unaudited</v>
      </c>
      <c r="B3" s="117"/>
      <c r="C3" s="117"/>
      <c r="D3" s="117"/>
    </row>
    <row r="4" spans="1:3" ht="15">
      <c r="A4" s="1"/>
      <c r="B4" s="1"/>
      <c r="C4" s="1"/>
    </row>
    <row r="5" spans="1:3" ht="15">
      <c r="A5" s="1"/>
      <c r="B5" s="1"/>
      <c r="C5" s="1"/>
    </row>
    <row r="6" spans="2:4" ht="14.25">
      <c r="B6" s="122" t="str">
        <f>IncomeStatement!D7</f>
        <v>CUMULATIVE QUARTERS</v>
      </c>
      <c r="C6" s="122"/>
      <c r="D6" s="122"/>
    </row>
    <row r="7" spans="2:4" ht="15">
      <c r="B7" s="54" t="str">
        <f>IncomeStatement!B8</f>
        <v>31.05.2011</v>
      </c>
      <c r="C7" s="55"/>
      <c r="D7" s="56" t="str">
        <f>IncomeStatement!E8</f>
        <v>31.05.2010</v>
      </c>
    </row>
    <row r="8" spans="2:4" ht="15">
      <c r="B8" s="55" t="s">
        <v>6</v>
      </c>
      <c r="C8" s="55"/>
      <c r="D8" s="57" t="s">
        <v>6</v>
      </c>
    </row>
    <row r="9" spans="2:4" ht="14.25">
      <c r="B9" s="58"/>
      <c r="C9" s="58"/>
      <c r="D9" s="59"/>
    </row>
    <row r="10" spans="1:4" ht="14.25">
      <c r="A10" s="2" t="s">
        <v>44</v>
      </c>
      <c r="B10" s="58"/>
      <c r="C10" s="58"/>
      <c r="D10" s="59"/>
    </row>
    <row r="11" spans="1:4" ht="14.25">
      <c r="A11" s="2" t="s">
        <v>50</v>
      </c>
      <c r="B11" s="58">
        <f>IncomeStatement!D20</f>
        <v>1138185</v>
      </c>
      <c r="C11" s="58"/>
      <c r="D11" s="59">
        <v>-1770386</v>
      </c>
    </row>
    <row r="12" spans="2:4" ht="14.25">
      <c r="B12" s="58"/>
      <c r="C12" s="58"/>
      <c r="D12" s="59"/>
    </row>
    <row r="13" spans="1:4" ht="14.25">
      <c r="A13" s="2" t="s">
        <v>66</v>
      </c>
      <c r="B13" s="58"/>
      <c r="C13" s="58"/>
      <c r="D13" s="59"/>
    </row>
    <row r="14" spans="1:4" ht="14.25">
      <c r="A14" s="7" t="s">
        <v>96</v>
      </c>
      <c r="B14" s="58">
        <v>1982568</v>
      </c>
      <c r="C14" s="58"/>
      <c r="D14" s="59">
        <v>2286396</v>
      </c>
    </row>
    <row r="15" spans="1:4" ht="14.25">
      <c r="A15" s="7" t="s">
        <v>97</v>
      </c>
      <c r="B15" s="58">
        <v>-505587</v>
      </c>
      <c r="C15" s="58"/>
      <c r="D15" s="59">
        <v>-360979</v>
      </c>
    </row>
    <row r="16" spans="1:4" ht="14.25">
      <c r="A16" s="7" t="s">
        <v>98</v>
      </c>
      <c r="B16" s="58">
        <v>-23364</v>
      </c>
      <c r="C16" s="58"/>
      <c r="D16" s="59">
        <v>0</v>
      </c>
    </row>
    <row r="17" spans="1:4" ht="14.25">
      <c r="A17" s="7" t="s">
        <v>99</v>
      </c>
      <c r="B17" s="58">
        <v>-1034059</v>
      </c>
      <c r="C17" s="58"/>
      <c r="D17" s="59">
        <v>2050229</v>
      </c>
    </row>
    <row r="18" spans="1:4" ht="14.25">
      <c r="A18" s="7" t="s">
        <v>100</v>
      </c>
      <c r="B18" s="60">
        <v>753238</v>
      </c>
      <c r="C18" s="58"/>
      <c r="D18" s="61">
        <v>774540</v>
      </c>
    </row>
    <row r="19" spans="1:4" ht="14.25">
      <c r="A19" s="7" t="s">
        <v>101</v>
      </c>
      <c r="B19" s="58">
        <f>SUM(B11:B18)</f>
        <v>2310981</v>
      </c>
      <c r="C19" s="58"/>
      <c r="D19" s="59">
        <f>SUM(D11:D18)</f>
        <v>2979800</v>
      </c>
    </row>
    <row r="20" spans="2:4" ht="14.25">
      <c r="B20" s="58"/>
      <c r="C20" s="58"/>
      <c r="D20" s="59"/>
    </row>
    <row r="21" spans="1:4" ht="14.25">
      <c r="A21" s="7" t="s">
        <v>45</v>
      </c>
      <c r="B21" s="58">
        <v>6670842</v>
      </c>
      <c r="C21" s="58"/>
      <c r="D21" s="59">
        <v>4787268</v>
      </c>
    </row>
    <row r="22" spans="1:4" ht="14.25">
      <c r="A22" s="7" t="s">
        <v>46</v>
      </c>
      <c r="B22" s="58">
        <v>-5837347</v>
      </c>
      <c r="C22" s="58"/>
      <c r="D22" s="59">
        <v>-9258257</v>
      </c>
    </row>
    <row r="23" spans="1:4" ht="14.25">
      <c r="A23" s="7" t="s">
        <v>102</v>
      </c>
      <c r="B23" s="58">
        <v>-29156</v>
      </c>
      <c r="C23" s="58"/>
      <c r="D23" s="59">
        <v>-25004</v>
      </c>
    </row>
    <row r="24" spans="1:4" ht="14.25">
      <c r="A24" s="7" t="s">
        <v>47</v>
      </c>
      <c r="B24" s="60">
        <v>-753238</v>
      </c>
      <c r="C24" s="58"/>
      <c r="D24" s="61">
        <v>-779385</v>
      </c>
    </row>
    <row r="25" spans="1:4" ht="14.25">
      <c r="A25" s="62" t="s">
        <v>53</v>
      </c>
      <c r="B25" s="58">
        <f>SUM(B19:B24)</f>
        <v>2362082</v>
      </c>
      <c r="C25" s="58"/>
      <c r="D25" s="59">
        <f>SUM(D19:D24)</f>
        <v>-2295578</v>
      </c>
    </row>
    <row r="26" spans="2:4" ht="14.25">
      <c r="B26" s="58"/>
      <c r="C26" s="58"/>
      <c r="D26" s="59"/>
    </row>
    <row r="27" spans="1:4" ht="14.25">
      <c r="A27" s="7" t="s">
        <v>54</v>
      </c>
      <c r="B27" s="58">
        <v>407459</v>
      </c>
      <c r="C27" s="58"/>
      <c r="D27" s="59">
        <v>612521</v>
      </c>
    </row>
    <row r="28" spans="1:4" ht="14.25">
      <c r="A28" s="7"/>
      <c r="B28" s="58"/>
      <c r="C28" s="58"/>
      <c r="D28" s="59"/>
    </row>
    <row r="29" spans="1:4" ht="14.25">
      <c r="A29" s="7" t="s">
        <v>39</v>
      </c>
      <c r="B29" s="60">
        <v>-6153831</v>
      </c>
      <c r="C29" s="58"/>
      <c r="D29" s="61">
        <v>2754789</v>
      </c>
    </row>
    <row r="30" spans="1:4" ht="14.25">
      <c r="A30" s="7"/>
      <c r="B30" s="58"/>
      <c r="C30" s="58"/>
      <c r="D30" s="59"/>
    </row>
    <row r="31" spans="1:4" ht="14.25">
      <c r="A31" s="7" t="s">
        <v>40</v>
      </c>
      <c r="B31" s="63">
        <f>SUM(B25:B30)</f>
        <v>-3384290</v>
      </c>
      <c r="C31" s="58"/>
      <c r="D31" s="64">
        <f>SUM(D25:D30)</f>
        <v>1071732</v>
      </c>
    </row>
    <row r="32" spans="1:4" ht="14.25">
      <c r="A32" s="7"/>
      <c r="B32" s="58"/>
      <c r="C32" s="58"/>
      <c r="D32" s="59"/>
    </row>
    <row r="33" spans="1:4" ht="14.25">
      <c r="A33" s="7" t="s">
        <v>103</v>
      </c>
      <c r="B33" s="63">
        <v>5569831</v>
      </c>
      <c r="C33" s="58"/>
      <c r="D33" s="64">
        <v>3802209</v>
      </c>
    </row>
    <row r="34" spans="2:4" ht="14.25">
      <c r="B34" s="58"/>
      <c r="C34" s="58"/>
      <c r="D34" s="59"/>
    </row>
    <row r="35" spans="1:4" ht="15.75" thickBot="1">
      <c r="A35" s="2" t="s">
        <v>63</v>
      </c>
      <c r="B35" s="65">
        <f>SUM(B31:B34)</f>
        <v>2185541</v>
      </c>
      <c r="C35" s="66"/>
      <c r="D35" s="67">
        <f>SUM(D31:D34)</f>
        <v>4873941</v>
      </c>
    </row>
    <row r="36" spans="2:4" ht="15" thickTop="1">
      <c r="B36" s="58"/>
      <c r="C36" s="58"/>
      <c r="D36" s="59"/>
    </row>
    <row r="37" spans="2:4" ht="14.25">
      <c r="B37" s="58"/>
      <c r="C37" s="58"/>
      <c r="D37" s="59"/>
    </row>
    <row r="38" spans="1:4" ht="14.25">
      <c r="A38" s="2" t="s">
        <v>48</v>
      </c>
      <c r="B38" s="58"/>
      <c r="C38" s="58"/>
      <c r="D38" s="59"/>
    </row>
    <row r="39" spans="2:4" ht="14.25">
      <c r="B39" s="58"/>
      <c r="C39" s="58"/>
      <c r="D39" s="59"/>
    </row>
    <row r="40" spans="1:4" ht="14.25">
      <c r="A40" s="2" t="s">
        <v>30</v>
      </c>
      <c r="B40" s="58">
        <v>3373651</v>
      </c>
      <c r="C40" s="58"/>
      <c r="D40" s="59">
        <v>6225066</v>
      </c>
    </row>
    <row r="41" spans="1:4" ht="14.25">
      <c r="A41" s="2" t="s">
        <v>49</v>
      </c>
      <c r="B41" s="60">
        <v>-1188110</v>
      </c>
      <c r="C41" s="58"/>
      <c r="D41" s="61">
        <v>-1351125</v>
      </c>
    </row>
    <row r="42" spans="2:4" ht="15.75" thickBot="1">
      <c r="B42" s="65">
        <f>SUM(B40:B41)</f>
        <v>2185541</v>
      </c>
      <c r="C42" s="66"/>
      <c r="D42" s="67">
        <f>SUM(D40:D41)</f>
        <v>4873941</v>
      </c>
    </row>
    <row r="43" spans="2:4" ht="15" thickTop="1">
      <c r="B43" s="68">
        <f>IF(B35&lt;&gt;B42,"CHECK","")</f>
      </c>
      <c r="C43" s="68">
        <f>IF(C35&lt;&gt;C42,"CHECK","")</f>
      </c>
      <c r="D43" s="69">
        <f>IF(D35&lt;&gt;D42,"CHECK","")</f>
      </c>
    </row>
    <row r="44" spans="1:4" ht="14.25">
      <c r="A44" s="7" t="s">
        <v>62</v>
      </c>
      <c r="B44" s="70"/>
      <c r="C44" s="70"/>
      <c r="D44" s="70"/>
    </row>
    <row r="45" spans="1:4" ht="14.25">
      <c r="A45" s="7" t="s">
        <v>104</v>
      </c>
      <c r="B45" s="70"/>
      <c r="C45" s="70"/>
      <c r="D45" s="70"/>
    </row>
    <row r="46" spans="1:4" s="7" customFormat="1" ht="14.25">
      <c r="A46" s="2"/>
      <c r="B46" s="58"/>
      <c r="C46" s="58"/>
      <c r="D46" s="58"/>
    </row>
    <row r="47" spans="1:4" s="7" customFormat="1" ht="14.25">
      <c r="A47" s="2"/>
      <c r="B47" s="58"/>
      <c r="C47" s="58"/>
      <c r="D47" s="58"/>
    </row>
    <row r="48" spans="2:4" ht="14.25">
      <c r="B48" s="58"/>
      <c r="C48" s="58"/>
      <c r="D48" s="58"/>
    </row>
    <row r="49" spans="2:4" ht="14.25">
      <c r="B49" s="58"/>
      <c r="C49" s="58"/>
      <c r="D49" s="58"/>
    </row>
    <row r="50" spans="2:4" ht="14.25">
      <c r="B50" s="58"/>
      <c r="C50" s="58"/>
      <c r="D50" s="58"/>
    </row>
    <row r="51" spans="2:4" ht="14.25">
      <c r="B51" s="58"/>
      <c r="C51" s="58"/>
      <c r="D51" s="58"/>
    </row>
    <row r="52" spans="2:4" ht="14.25">
      <c r="B52" s="58"/>
      <c r="C52" s="58"/>
      <c r="D52" s="58"/>
    </row>
    <row r="53" spans="2:4" ht="14.25">
      <c r="B53" s="58"/>
      <c r="C53" s="58"/>
      <c r="D53" s="58"/>
    </row>
    <row r="54" spans="2:4" ht="14.25">
      <c r="B54" s="58"/>
      <c r="C54" s="58"/>
      <c r="D54" s="58"/>
    </row>
    <row r="55" spans="2:4" ht="14.25">
      <c r="B55" s="58"/>
      <c r="C55" s="58"/>
      <c r="D55" s="58"/>
    </row>
    <row r="56" spans="2:4" ht="14.25">
      <c r="B56" s="58"/>
      <c r="C56" s="58"/>
      <c r="D56" s="58"/>
    </row>
    <row r="57" spans="2:4" ht="14.25">
      <c r="B57" s="58"/>
      <c r="C57" s="58"/>
      <c r="D57" s="58"/>
    </row>
    <row r="58" spans="2:4" ht="14.25">
      <c r="B58" s="58"/>
      <c r="C58" s="58"/>
      <c r="D58" s="58"/>
    </row>
    <row r="59" spans="2:4" ht="14.25">
      <c r="B59" s="58"/>
      <c r="C59" s="58"/>
      <c r="D59" s="58"/>
    </row>
    <row r="60" spans="2:4" ht="14.25">
      <c r="B60" s="58"/>
      <c r="C60" s="58"/>
      <c r="D60" s="58"/>
    </row>
    <row r="61" spans="2:4" ht="14.25">
      <c r="B61" s="58"/>
      <c r="C61" s="58"/>
      <c r="D61" s="58"/>
    </row>
  </sheetData>
  <sheetProtection/>
  <mergeCells count="4">
    <mergeCell ref="B6:D6"/>
    <mergeCell ref="A1:D1"/>
    <mergeCell ref="A2:D2"/>
    <mergeCell ref="A3:D3"/>
  </mergeCells>
  <printOptions horizontalCentered="1"/>
  <pageMargins left="0.25" right="0.25" top="0.25" bottom="0.25" header="0.28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USER</cp:lastModifiedBy>
  <cp:lastPrinted>2011-07-07T10:32:46Z</cp:lastPrinted>
  <dcterms:created xsi:type="dcterms:W3CDTF">2002-12-25T03:24:13Z</dcterms:created>
  <dcterms:modified xsi:type="dcterms:W3CDTF">2011-07-12T10:01:00Z</dcterms:modified>
  <cp:category/>
  <cp:version/>
  <cp:contentType/>
  <cp:contentStatus/>
</cp:coreProperties>
</file>