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<sst xmlns="http://schemas.openxmlformats.org/spreadsheetml/2006/main" count="152" uniqueCount="123">
  <si>
    <t>As At</t>
  </si>
  <si>
    <t>Revenue</t>
  </si>
  <si>
    <t>Ended</t>
  </si>
  <si>
    <t>Share</t>
  </si>
  <si>
    <t>Capital</t>
  </si>
  <si>
    <t>Premium</t>
  </si>
  <si>
    <t>Retained</t>
  </si>
  <si>
    <t>Profits</t>
  </si>
  <si>
    <t>Total</t>
  </si>
  <si>
    <t>Dividend paid</t>
  </si>
  <si>
    <t>CASH FLOW FROM OPERATING ACTIVITIES</t>
  </si>
  <si>
    <t>Operating profit before working capital changes</t>
  </si>
  <si>
    <t>NET CASH FLOW FROM OPERATING ACTIVITIES</t>
  </si>
  <si>
    <t>CASH FLOW FROM INVESTING ACTIVITIES</t>
  </si>
  <si>
    <t>CASH FLOW FROM FINANCING ACTIVITIES</t>
  </si>
  <si>
    <t>Deposits, bank and cash balances</t>
  </si>
  <si>
    <t>EPS - Basic (sen)</t>
  </si>
  <si>
    <t>EPS - Diluted (sen)</t>
  </si>
  <si>
    <t>Interest paid</t>
  </si>
  <si>
    <t>Interest received</t>
  </si>
  <si>
    <t>Condensed Consolidated Balance Sheet</t>
  </si>
  <si>
    <t>RM</t>
  </si>
  <si>
    <t>(These figures have not been audited)</t>
  </si>
  <si>
    <t>Inventories</t>
  </si>
  <si>
    <t>Condensed Consolidated Cash Flow Statement</t>
  </si>
  <si>
    <t>Interest expense</t>
  </si>
  <si>
    <t>Interest income</t>
  </si>
  <si>
    <t>Trade and other receivables</t>
  </si>
  <si>
    <t>Trade and other payables</t>
  </si>
  <si>
    <t>Minority interest</t>
  </si>
  <si>
    <t>NET CASH FLOW FROM FINANCING ACTIVITIES</t>
  </si>
  <si>
    <t>NET CASH FLOW FROM INVESTING ACTIVITIES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</si>
  <si>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</si>
  <si>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</si>
  <si>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</si>
  <si>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</si>
  <si>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Condensed Consolidated Statement of Changes In Equity</t>
  </si>
  <si>
    <t xml:space="preserve">(The Condensed Consolidated Statement of Changes in Equity should be read in conjunction with the </t>
  </si>
  <si>
    <t>Depreciation</t>
  </si>
  <si>
    <t>3 months ended</t>
  </si>
  <si>
    <t>Net decrease/ (increase) in fixed deposits pledged</t>
  </si>
  <si>
    <t>Profit before taxation</t>
  </si>
  <si>
    <r>
      <t xml:space="preserve">UDS CAPITAL BERHAD </t>
    </r>
    <r>
      <rPr>
        <b/>
        <sz val="8"/>
        <rFont val="Times New Roman"/>
        <family val="1"/>
      </rPr>
      <t>(502246-P)</t>
    </r>
  </si>
  <si>
    <t>N.A</t>
  </si>
  <si>
    <t>As at 1 Sept 2005</t>
  </si>
  <si>
    <t>Issuance of Rights Issue</t>
  </si>
  <si>
    <t>Issuance of Bonus Issue</t>
  </si>
  <si>
    <t>Net profit / (loss) for the period</t>
  </si>
  <si>
    <t>Minority</t>
  </si>
  <si>
    <t>Interest</t>
  </si>
  <si>
    <t>Dividend income</t>
  </si>
  <si>
    <t>Income tax paid</t>
  </si>
  <si>
    <t>Dividend received</t>
  </si>
  <si>
    <t>Proceeds from Rights Issue</t>
  </si>
  <si>
    <t>For The Quarter Ended 30 Nov 2006</t>
  </si>
  <si>
    <t>As At 30 Nov 2006</t>
  </si>
  <si>
    <t>For The Year Ended 30 Nov 2006</t>
  </si>
  <si>
    <t>3 Months</t>
  </si>
  <si>
    <t>Annual Financial Report for the year ended 31st August 2006)</t>
  </si>
  <si>
    <t>Attributable to :</t>
  </si>
  <si>
    <t>ASSETS</t>
  </si>
  <si>
    <t>Non-current Assets</t>
  </si>
  <si>
    <t>Property, Plant and Equipment</t>
  </si>
  <si>
    <t>Investment Properties</t>
  </si>
  <si>
    <t>Other Investments</t>
  </si>
  <si>
    <t>Current Assets</t>
  </si>
  <si>
    <t>Trade Receivables</t>
  </si>
  <si>
    <t>Other Receivables</t>
  </si>
  <si>
    <t>Deposits, Bank and Cash Balances</t>
  </si>
  <si>
    <t>TOTAL ASSETS</t>
  </si>
  <si>
    <t>EQUITY AND LIABILITIES</t>
  </si>
  <si>
    <t>Equity Attributable to Equity Holders of The Company</t>
  </si>
  <si>
    <t>Share Capital</t>
  </si>
  <si>
    <t>Share Premium</t>
  </si>
  <si>
    <t>Retained Earnings</t>
  </si>
  <si>
    <t>Minority Interest</t>
  </si>
  <si>
    <t>Total Equity</t>
  </si>
  <si>
    <t>Non-current Liabilities</t>
  </si>
  <si>
    <t>Long Term Borrowings</t>
  </si>
  <si>
    <t>Deferred Taxation</t>
  </si>
  <si>
    <t>Current Liabilities</t>
  </si>
  <si>
    <t>Trade Payables</t>
  </si>
  <si>
    <t>Other Payables</t>
  </si>
  <si>
    <t>Amount due to Directors</t>
  </si>
  <si>
    <t>Tax Payable</t>
  </si>
  <si>
    <t>Borrowing</t>
  </si>
  <si>
    <t>Total Liabilities</t>
  </si>
  <si>
    <t>TOTAL EQUITY AND LIABILITIES</t>
  </si>
  <si>
    <t>Tax Receivables</t>
  </si>
  <si>
    <t>Net profit/ (loss) for the period</t>
  </si>
  <si>
    <t>As at 30 Nov 2006</t>
  </si>
  <si>
    <t>As at 30 Nov 2005</t>
  </si>
  <si>
    <t>As at 1 Sept 2006</t>
  </si>
  <si>
    <t>Transfer Listing Expenses</t>
  </si>
  <si>
    <t>Share Issue Expenses</t>
  </si>
  <si>
    <t>Adjustments for :</t>
  </si>
  <si>
    <t>Other non-cash items</t>
  </si>
  <si>
    <t>Changes In Working Capital</t>
  </si>
  <si>
    <t>Directors' current accounts</t>
  </si>
  <si>
    <t>Decrease in associated company's account</t>
  </si>
  <si>
    <t>CASH GENERATED FROM OPERATIONS</t>
  </si>
  <si>
    <t>Net (purchase)/ proceeds from disposal of property, plant and equipment</t>
  </si>
  <si>
    <t>Net movements in bank borrowings and hire purchases</t>
  </si>
  <si>
    <t>NET CHANGE IN CASH AND CASH EQUIVALENTS</t>
  </si>
  <si>
    <t>CASH AND CASH EQUIVALENTS AT BEGINNING OF FINANCIAL YEAR</t>
  </si>
  <si>
    <t>CASH AND CASH EQUIVALENTS AT END OF QUARTER</t>
  </si>
  <si>
    <t>Cash and cash equivalents included in the cash flow statements comprise the followings :</t>
  </si>
  <si>
    <t>Less : Fixed deposits pledged to bank as collateral</t>
  </si>
  <si>
    <t>Less : Bank Overdrafts</t>
  </si>
  <si>
    <t>Less : Unclaimed dividends at bank</t>
  </si>
  <si>
    <t>Equity holders of The Company</t>
  </si>
  <si>
    <t>Cost of  Sales</t>
  </si>
  <si>
    <t>Gross Profit</t>
  </si>
  <si>
    <t>Adminstration Expenses</t>
  </si>
  <si>
    <t>Selling and Distribution Expenses</t>
  </si>
  <si>
    <t>Other Income / (Expenses)</t>
  </si>
  <si>
    <t>Operating Profit / (Loss)</t>
  </si>
  <si>
    <t>Finance Costs</t>
  </si>
  <si>
    <t>Share of results of Associated Company</t>
  </si>
  <si>
    <t>Profit/ (Loss) Before Taxation</t>
  </si>
  <si>
    <t>Income Tax Expenses</t>
  </si>
  <si>
    <t>Profit/ (Loss) for the Quarter</t>
  </si>
  <si>
    <t>Cost of acquisition of subsidiary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</si>
</sst>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</numFmts>
  <fonts count="13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37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>
      <alignment/>
    </xf>
    <xf numFmtId="166" fontId="6" fillId="0" borderId="3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15" applyNumberFormat="1" applyFont="1" applyBorder="1" applyAlignment="1">
      <alignment/>
    </xf>
    <xf numFmtId="166" fontId="9" fillId="0" borderId="3" xfId="15" applyNumberFormat="1" applyFont="1" applyBorder="1" applyAlignment="1">
      <alignment/>
    </xf>
    <xf numFmtId="166" fontId="9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7" fontId="10" fillId="0" borderId="2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43" fontId="10" fillId="0" borderId="0" xfId="15" applyFont="1" applyAlignment="1">
      <alignment/>
    </xf>
    <xf numFmtId="166" fontId="12" fillId="0" borderId="0" xfId="15" applyNumberFormat="1" applyFont="1" applyBorder="1" applyAlignment="1">
      <alignment/>
    </xf>
    <xf numFmtId="1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19" sqref="B19"/>
    </sheetView>
  </sheetViews>
  <sheetFormatPr defaultColWidth="9.33203125" defaultRowHeight="12.75"/>
  <cols>
    <col min="1" max="1" width="4" style="1" customWidth="1"/>
    <col min="2" max="2" width="39.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53" t="s">
        <v>42</v>
      </c>
      <c r="B1" s="53"/>
      <c r="C1" s="53"/>
      <c r="D1" s="53"/>
      <c r="E1" s="53"/>
      <c r="F1" s="53"/>
    </row>
    <row r="2" spans="1:6" ht="15.75">
      <c r="A2" s="53" t="s">
        <v>35</v>
      </c>
      <c r="B2" s="53"/>
      <c r="C2" s="53"/>
      <c r="D2" s="53"/>
      <c r="E2" s="53"/>
      <c r="F2" s="53"/>
    </row>
    <row r="3" spans="1:6" ht="15.75">
      <c r="A3" s="53" t="s">
        <v>54</v>
      </c>
      <c r="B3" s="53"/>
      <c r="C3" s="53"/>
      <c r="D3" s="53"/>
      <c r="E3" s="53"/>
      <c r="F3" s="53"/>
    </row>
    <row r="4" spans="1:6" ht="15.75">
      <c r="A4" s="54" t="s">
        <v>22</v>
      </c>
      <c r="B4" s="54"/>
      <c r="C4" s="54"/>
      <c r="D4" s="54"/>
      <c r="E4" s="54"/>
      <c r="F4" s="4"/>
    </row>
    <row r="6" spans="3:6" ht="15.75">
      <c r="C6" s="52" t="s">
        <v>39</v>
      </c>
      <c r="D6" s="52"/>
      <c r="E6" s="52" t="s">
        <v>39</v>
      </c>
      <c r="F6" s="52"/>
    </row>
    <row r="7" spans="3:6" ht="15.75">
      <c r="C7" s="12">
        <v>39051</v>
      </c>
      <c r="D7" s="12">
        <v>38686</v>
      </c>
      <c r="E7" s="12">
        <f>C7</f>
        <v>39051</v>
      </c>
      <c r="F7" s="12">
        <f>D7</f>
        <v>38686</v>
      </c>
    </row>
    <row r="8" spans="3:6" ht="15.75">
      <c r="C8" s="12" t="s">
        <v>21</v>
      </c>
      <c r="D8" s="12" t="str">
        <f>C8</f>
        <v>RM</v>
      </c>
      <c r="E8" s="12" t="str">
        <f>D8</f>
        <v>RM</v>
      </c>
      <c r="F8" s="12" t="str">
        <f>E8</f>
        <v>RM</v>
      </c>
    </row>
    <row r="9" spans="3:6" ht="15.75">
      <c r="C9" s="6"/>
      <c r="D9" s="6"/>
      <c r="E9" s="6"/>
      <c r="F9" s="6"/>
    </row>
    <row r="10" spans="2:7" s="8" customFormat="1" ht="15">
      <c r="B10" s="8" t="s">
        <v>1</v>
      </c>
      <c r="C10" s="9">
        <v>39383115</v>
      </c>
      <c r="D10" s="9">
        <v>25427668</v>
      </c>
      <c r="E10" s="9">
        <f>C10</f>
        <v>39383115</v>
      </c>
      <c r="F10" s="9">
        <v>25427668</v>
      </c>
      <c r="G10" s="9"/>
    </row>
    <row r="11" spans="2:6" s="8" customFormat="1" ht="15">
      <c r="B11" s="8" t="s">
        <v>111</v>
      </c>
      <c r="C11" s="9">
        <v>-34277101</v>
      </c>
      <c r="D11" s="9">
        <v>-21135625</v>
      </c>
      <c r="E11" s="9">
        <f>C11</f>
        <v>-34277101</v>
      </c>
      <c r="F11" s="9">
        <v>-21135625</v>
      </c>
    </row>
    <row r="12" spans="2:6" s="8" customFormat="1" ht="15">
      <c r="B12" s="8" t="s">
        <v>112</v>
      </c>
      <c r="C12" s="14">
        <f>SUM(C10:C11)</f>
        <v>5106014</v>
      </c>
      <c r="D12" s="14">
        <f>SUM(D10:D11)</f>
        <v>4292043</v>
      </c>
      <c r="E12" s="14">
        <f>SUM(E10:E11)</f>
        <v>5106014</v>
      </c>
      <c r="F12" s="14">
        <f>SUM(F10:F11)</f>
        <v>4292043</v>
      </c>
    </row>
    <row r="13" spans="3:6" s="8" customFormat="1" ht="15">
      <c r="C13" s="50"/>
      <c r="D13" s="50"/>
      <c r="E13" s="9"/>
      <c r="F13" s="9"/>
    </row>
    <row r="14" spans="2:6" s="8" customFormat="1" ht="15">
      <c r="B14" s="8" t="s">
        <v>113</v>
      </c>
      <c r="C14" s="9">
        <v>-2712309</v>
      </c>
      <c r="D14" s="9">
        <v>-2222852</v>
      </c>
      <c r="E14" s="9">
        <f>C14</f>
        <v>-2712309</v>
      </c>
      <c r="F14" s="9">
        <v>-2222852</v>
      </c>
    </row>
    <row r="15" spans="2:6" s="8" customFormat="1" ht="15">
      <c r="B15" s="8" t="s">
        <v>114</v>
      </c>
      <c r="C15" s="9">
        <v>-1191139</v>
      </c>
      <c r="D15" s="9">
        <v>-687888</v>
      </c>
      <c r="E15" s="9">
        <f>C15</f>
        <v>-1191139</v>
      </c>
      <c r="F15" s="9">
        <v>-687888</v>
      </c>
    </row>
    <row r="16" spans="2:6" s="8" customFormat="1" ht="15">
      <c r="B16" s="8" t="s">
        <v>115</v>
      </c>
      <c r="C16" s="9">
        <v>128326</v>
      </c>
      <c r="D16" s="9">
        <v>245954</v>
      </c>
      <c r="E16" s="9">
        <f>C16</f>
        <v>128326</v>
      </c>
      <c r="F16" s="9">
        <v>245954</v>
      </c>
    </row>
    <row r="17" spans="2:6" s="8" customFormat="1" ht="15">
      <c r="B17" s="8" t="s">
        <v>116</v>
      </c>
      <c r="C17" s="14">
        <f>SUM(C12:C16)</f>
        <v>1330892</v>
      </c>
      <c r="D17" s="14">
        <f>SUM(D12:D16)</f>
        <v>1627257</v>
      </c>
      <c r="E17" s="14">
        <f>SUM(E12:E16)</f>
        <v>1330892</v>
      </c>
      <c r="F17" s="14">
        <f>SUM(F12:F16)</f>
        <v>1627257</v>
      </c>
    </row>
    <row r="18" spans="2:6" s="8" customFormat="1" ht="15">
      <c r="B18" s="8" t="s">
        <v>117</v>
      </c>
      <c r="C18" s="9">
        <v>-750331</v>
      </c>
      <c r="D18" s="9">
        <v>-660712</v>
      </c>
      <c r="E18" s="9">
        <f>C18</f>
        <v>-750331</v>
      </c>
      <c r="F18" s="9">
        <v>-660712</v>
      </c>
    </row>
    <row r="19" spans="2:6" s="8" customFormat="1" ht="15">
      <c r="B19" s="8" t="s">
        <v>118</v>
      </c>
      <c r="C19" s="9">
        <v>0</v>
      </c>
      <c r="D19" s="9">
        <v>-30559</v>
      </c>
      <c r="E19" s="9">
        <v>0</v>
      </c>
      <c r="F19" s="9">
        <v>-30559</v>
      </c>
    </row>
    <row r="20" spans="2:6" s="8" customFormat="1" ht="15">
      <c r="B20" s="8" t="s">
        <v>119</v>
      </c>
      <c r="C20" s="14">
        <f>SUM(C17:C19)</f>
        <v>580561</v>
      </c>
      <c r="D20" s="14">
        <f>SUM(D17:D19)</f>
        <v>935986</v>
      </c>
      <c r="E20" s="14">
        <f>SUM(E17:E19)</f>
        <v>580561</v>
      </c>
      <c r="F20" s="14">
        <f>SUM(F17:F19)</f>
        <v>935986</v>
      </c>
    </row>
    <row r="21" spans="2:6" s="8" customFormat="1" ht="15">
      <c r="B21" s="8" t="s">
        <v>120</v>
      </c>
      <c r="C21" s="9">
        <v>-98726</v>
      </c>
      <c r="D21" s="9">
        <v>-237920</v>
      </c>
      <c r="E21" s="9">
        <f>C21</f>
        <v>-98726</v>
      </c>
      <c r="F21" s="9">
        <v>-237920</v>
      </c>
    </row>
    <row r="22" spans="2:6" s="8" customFormat="1" ht="15.75" thickBot="1">
      <c r="B22" s="5" t="s">
        <v>121</v>
      </c>
      <c r="C22" s="10">
        <f>SUM(C20:C21)</f>
        <v>481835</v>
      </c>
      <c r="D22" s="10">
        <f>SUM(D20:D21)</f>
        <v>698066</v>
      </c>
      <c r="E22" s="10">
        <f>SUM(E20:E21)</f>
        <v>481835</v>
      </c>
      <c r="F22" s="10">
        <f>SUM(F20:F21)</f>
        <v>698066</v>
      </c>
    </row>
    <row r="23" spans="3:6" s="8" customFormat="1" ht="15.75" thickTop="1">
      <c r="C23" s="18"/>
      <c r="D23" s="18"/>
      <c r="E23" s="18"/>
      <c r="F23" s="18"/>
    </row>
    <row r="24" spans="2:6" s="8" customFormat="1" ht="15">
      <c r="B24" s="8" t="s">
        <v>59</v>
      </c>
      <c r="C24" s="18"/>
      <c r="D24" s="18"/>
      <c r="E24" s="18"/>
      <c r="F24" s="18"/>
    </row>
    <row r="25" spans="2:6" s="8" customFormat="1" ht="15">
      <c r="B25" s="8" t="s">
        <v>110</v>
      </c>
      <c r="C25" s="18">
        <v>673451</v>
      </c>
      <c r="D25" s="18">
        <v>699231</v>
      </c>
      <c r="E25" s="18">
        <f>C25</f>
        <v>673451</v>
      </c>
      <c r="F25" s="18">
        <v>699231</v>
      </c>
    </row>
    <row r="26" spans="2:6" s="8" customFormat="1" ht="15">
      <c r="B26" s="8" t="s">
        <v>29</v>
      </c>
      <c r="C26" s="9">
        <v>-191616</v>
      </c>
      <c r="D26" s="9">
        <v>-1165</v>
      </c>
      <c r="E26" s="9">
        <f>C26</f>
        <v>-191616</v>
      </c>
      <c r="F26" s="9">
        <v>-1165</v>
      </c>
    </row>
    <row r="27" spans="3:6" s="8" customFormat="1" ht="15.75" thickBot="1">
      <c r="C27" s="23">
        <f>SUM(C24:C26)</f>
        <v>481835</v>
      </c>
      <c r="D27" s="23">
        <f>SUM(D24:D26)</f>
        <v>698066</v>
      </c>
      <c r="E27" s="23">
        <f>SUM(E24:E26)</f>
        <v>481835</v>
      </c>
      <c r="F27" s="23">
        <f>SUM(F24:F26)</f>
        <v>698066</v>
      </c>
    </row>
    <row r="28" spans="3:6" s="8" customFormat="1" ht="15.75" thickTop="1">
      <c r="C28" s="9"/>
      <c r="D28" s="9"/>
      <c r="E28" s="9"/>
      <c r="F28" s="9"/>
    </row>
    <row r="29" spans="2:6" s="8" customFormat="1" ht="15">
      <c r="B29" s="8" t="s">
        <v>16</v>
      </c>
      <c r="C29" s="17">
        <f>C25/126505500*100</f>
        <v>0.5323491863990103</v>
      </c>
      <c r="D29" s="17">
        <v>0.83</v>
      </c>
      <c r="E29" s="17">
        <f>E25/126505500*100</f>
        <v>0.5323491863990103</v>
      </c>
      <c r="F29" s="17">
        <v>0.83</v>
      </c>
    </row>
    <row r="30" spans="2:6" s="8" customFormat="1" ht="15">
      <c r="B30" s="8" t="s">
        <v>17</v>
      </c>
      <c r="C30" s="19" t="s">
        <v>43</v>
      </c>
      <c r="D30" s="19" t="str">
        <f>C30</f>
        <v>N.A</v>
      </c>
      <c r="E30" s="19" t="str">
        <f>D30</f>
        <v>N.A</v>
      </c>
      <c r="F30" s="19" t="str">
        <f>E30</f>
        <v>N.A</v>
      </c>
    </row>
    <row r="31" spans="3:6" s="8" customFormat="1" ht="15">
      <c r="C31" s="17"/>
      <c r="D31" s="17"/>
      <c r="E31" s="17"/>
      <c r="F31" s="17"/>
    </row>
    <row r="32" spans="3:6" ht="15.75">
      <c r="C32" s="7"/>
      <c r="D32" s="7"/>
      <c r="E32" s="7"/>
      <c r="F32" s="7"/>
    </row>
    <row r="33" spans="3:6" ht="15.75"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1:6" ht="15.75">
      <c r="A35" s="5" t="s">
        <v>34</v>
      </c>
      <c r="C35" s="3"/>
      <c r="D35" s="3"/>
      <c r="E35" s="3"/>
      <c r="F35" s="3"/>
    </row>
    <row r="36" spans="1:6" ht="15.75">
      <c r="A36" s="5" t="s">
        <v>58</v>
      </c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3:6" ht="15.75">
      <c r="C39" s="3"/>
      <c r="D39" s="3"/>
      <c r="E39" s="3"/>
      <c r="F39" s="3"/>
    </row>
    <row r="40" spans="3:6" ht="15.75">
      <c r="C40" s="3"/>
      <c r="D40" s="3"/>
      <c r="E40" s="3"/>
      <c r="F40" s="3"/>
    </row>
    <row r="41" spans="3:6" ht="15.75">
      <c r="C41" s="3"/>
      <c r="D41" s="3"/>
      <c r="E41" s="3"/>
      <c r="F41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7">
      <selection activeCell="C54" sqref="C54"/>
    </sheetView>
  </sheetViews>
  <sheetFormatPr defaultColWidth="9.33203125" defaultRowHeight="12.75"/>
  <cols>
    <col min="1" max="1" width="3" style="1" customWidth="1"/>
    <col min="2" max="2" width="38.66015625" style="1" customWidth="1"/>
    <col min="3" max="4" width="20.33203125" style="1" customWidth="1"/>
    <col min="5" max="5" width="9.33203125" style="1" customWidth="1"/>
    <col min="6" max="6" width="18.66015625" style="1" customWidth="1"/>
    <col min="7" max="16384" width="9.33203125" style="1" customWidth="1"/>
  </cols>
  <sheetData>
    <row r="1" spans="1:4" ht="15.75">
      <c r="A1" s="53" t="str">
        <f>IncomeStatement!A1</f>
        <v>UDS CAPITAL BERHAD (502246-P)</v>
      </c>
      <c r="B1" s="53"/>
      <c r="C1" s="53"/>
      <c r="D1" s="53"/>
    </row>
    <row r="2" spans="1:4" ht="15.75">
      <c r="A2" s="53" t="s">
        <v>20</v>
      </c>
      <c r="B2" s="53"/>
      <c r="C2" s="53"/>
      <c r="D2" s="53"/>
    </row>
    <row r="3" spans="1:4" ht="15.75">
      <c r="A3" s="53" t="s">
        <v>55</v>
      </c>
      <c r="B3" s="53"/>
      <c r="C3" s="53"/>
      <c r="D3" s="53"/>
    </row>
    <row r="4" spans="1:4" ht="15.75">
      <c r="A4" s="54" t="s">
        <v>22</v>
      </c>
      <c r="B4" s="54"/>
      <c r="C4" s="54"/>
      <c r="D4" s="54"/>
    </row>
    <row r="5" spans="3:4" s="8" customFormat="1" ht="15">
      <c r="C5" s="11" t="s">
        <v>0</v>
      </c>
      <c r="D5" s="11" t="s">
        <v>0</v>
      </c>
    </row>
    <row r="6" spans="3:4" s="8" customFormat="1" ht="15">
      <c r="C6" s="13">
        <v>39051</v>
      </c>
      <c r="D6" s="13">
        <v>38960</v>
      </c>
    </row>
    <row r="7" spans="3:4" s="8" customFormat="1" ht="15">
      <c r="C7" s="11" t="s">
        <v>21</v>
      </c>
      <c r="D7" s="11" t="s">
        <v>21</v>
      </c>
    </row>
    <row r="8" spans="1:4" s="8" customFormat="1" ht="15">
      <c r="A8" s="24" t="s">
        <v>60</v>
      </c>
      <c r="B8" s="25"/>
      <c r="C8" s="26"/>
      <c r="D8" s="26"/>
    </row>
    <row r="9" spans="1:4" s="8" customFormat="1" ht="15">
      <c r="A9" s="22"/>
      <c r="B9" s="27" t="s">
        <v>61</v>
      </c>
      <c r="C9" s="26"/>
      <c r="D9" s="26"/>
    </row>
    <row r="10" spans="1:4" s="8" customFormat="1" ht="15">
      <c r="A10" s="28"/>
      <c r="B10" s="25" t="s">
        <v>62</v>
      </c>
      <c r="C10" s="29">
        <v>50102684</v>
      </c>
      <c r="D10" s="29">
        <v>40637917</v>
      </c>
    </row>
    <row r="11" spans="1:4" s="8" customFormat="1" ht="15">
      <c r="A11" s="22"/>
      <c r="B11" s="25" t="s">
        <v>63</v>
      </c>
      <c r="C11" s="29">
        <v>3955000</v>
      </c>
      <c r="D11" s="29">
        <v>3955000</v>
      </c>
    </row>
    <row r="12" spans="1:4" s="8" customFormat="1" ht="15">
      <c r="A12" s="22"/>
      <c r="B12" s="25" t="s">
        <v>64</v>
      </c>
      <c r="C12" s="29">
        <v>2028605</v>
      </c>
      <c r="D12" s="29">
        <v>2028605</v>
      </c>
    </row>
    <row r="13" spans="1:4" s="8" customFormat="1" ht="15">
      <c r="A13" s="22"/>
      <c r="B13" s="25"/>
      <c r="C13" s="30">
        <f>SUM(C10:C12)</f>
        <v>56086289</v>
      </c>
      <c r="D13" s="30">
        <f>SUM(D10:D12)</f>
        <v>46621522</v>
      </c>
    </row>
    <row r="14" spans="1:4" s="8" customFormat="1" ht="15">
      <c r="A14" s="22"/>
      <c r="B14" s="25"/>
      <c r="C14" s="29"/>
      <c r="D14" s="29"/>
    </row>
    <row r="15" spans="1:4" s="8" customFormat="1" ht="15">
      <c r="A15" s="22"/>
      <c r="B15" s="27" t="s">
        <v>65</v>
      </c>
      <c r="C15" s="31"/>
      <c r="D15" s="31"/>
    </row>
    <row r="16" spans="1:4" s="8" customFormat="1" ht="15">
      <c r="A16" s="22"/>
      <c r="B16" s="25" t="s">
        <v>23</v>
      </c>
      <c r="C16" s="31">
        <v>42481835</v>
      </c>
      <c r="D16" s="31">
        <v>36632022</v>
      </c>
    </row>
    <row r="17" spans="1:4" s="8" customFormat="1" ht="15">
      <c r="A17" s="22"/>
      <c r="B17" s="25" t="s">
        <v>66</v>
      </c>
      <c r="C17" s="31">
        <v>20301925</v>
      </c>
      <c r="D17" s="31">
        <v>23774703</v>
      </c>
    </row>
    <row r="18" spans="1:4" s="8" customFormat="1" ht="15">
      <c r="A18" s="22"/>
      <c r="B18" s="25" t="s">
        <v>67</v>
      </c>
      <c r="C18" s="31">
        <v>5300832</v>
      </c>
      <c r="D18" s="31">
        <v>10340550</v>
      </c>
    </row>
    <row r="19" spans="1:4" s="8" customFormat="1" ht="15">
      <c r="A19" s="22"/>
      <c r="B19" s="25" t="s">
        <v>88</v>
      </c>
      <c r="C19" s="31">
        <v>2674004</v>
      </c>
      <c r="D19" s="31">
        <v>2401910</v>
      </c>
    </row>
    <row r="20" spans="1:4" s="8" customFormat="1" ht="15">
      <c r="A20" s="22"/>
      <c r="B20" s="25" t="s">
        <v>68</v>
      </c>
      <c r="C20" s="31">
        <v>9357256</v>
      </c>
      <c r="D20" s="32">
        <f>5202506+5765643</f>
        <v>10968149</v>
      </c>
    </row>
    <row r="21" spans="1:4" s="8" customFormat="1" ht="15">
      <c r="A21" s="22"/>
      <c r="B21" s="25"/>
      <c r="C21" s="30">
        <f>SUM(C16:C20)</f>
        <v>80115852</v>
      </c>
      <c r="D21" s="30">
        <f>SUM(D16:D20)</f>
        <v>84117334</v>
      </c>
    </row>
    <row r="22" spans="1:4" s="8" customFormat="1" ht="15">
      <c r="A22" s="22"/>
      <c r="B22" s="25"/>
      <c r="C22" s="31"/>
      <c r="D22" s="31"/>
    </row>
    <row r="23" spans="1:4" s="8" customFormat="1" ht="15">
      <c r="A23" s="33" t="s">
        <v>69</v>
      </c>
      <c r="B23" s="34"/>
      <c r="C23" s="35">
        <f>C13+C21</f>
        <v>136202141</v>
      </c>
      <c r="D23" s="35">
        <f>D13+D21</f>
        <v>130738856</v>
      </c>
    </row>
    <row r="24" spans="1:4" s="8" customFormat="1" ht="15">
      <c r="A24" s="22"/>
      <c r="B24" s="25"/>
      <c r="C24" s="31"/>
      <c r="D24" s="31"/>
    </row>
    <row r="25" spans="1:4" s="8" customFormat="1" ht="15">
      <c r="A25" s="24" t="s">
        <v>70</v>
      </c>
      <c r="B25" s="25"/>
      <c r="C25" s="31"/>
      <c r="D25" s="31"/>
    </row>
    <row r="26" spans="1:4" s="8" customFormat="1" ht="15">
      <c r="A26" s="22"/>
      <c r="B26" s="27" t="s">
        <v>71</v>
      </c>
      <c r="C26" s="31"/>
      <c r="D26" s="31"/>
    </row>
    <row r="27" spans="1:4" s="8" customFormat="1" ht="15">
      <c r="A27" s="22"/>
      <c r="B27" s="25" t="s">
        <v>72</v>
      </c>
      <c r="C27" s="31">
        <v>63252750</v>
      </c>
      <c r="D27" s="31">
        <v>63252750</v>
      </c>
    </row>
    <row r="28" spans="1:6" s="8" customFormat="1" ht="15">
      <c r="A28" s="22"/>
      <c r="B28" s="25" t="s">
        <v>73</v>
      </c>
      <c r="C28" s="31">
        <v>12456686</v>
      </c>
      <c r="D28" s="31">
        <v>12494536</v>
      </c>
      <c r="F28" s="51"/>
    </row>
    <row r="29" spans="1:6" s="8" customFormat="1" ht="15">
      <c r="A29" s="22"/>
      <c r="B29" s="25" t="s">
        <v>74</v>
      </c>
      <c r="C29" s="31">
        <v>-4473658</v>
      </c>
      <c r="D29" s="31">
        <v>-5147109</v>
      </c>
      <c r="F29" s="51"/>
    </row>
    <row r="30" spans="1:6" s="8" customFormat="1" ht="15">
      <c r="A30" s="22"/>
      <c r="B30" s="25" t="s">
        <v>75</v>
      </c>
      <c r="C30" s="31">
        <v>2573044</v>
      </c>
      <c r="D30" s="31">
        <v>35032</v>
      </c>
      <c r="F30" s="51"/>
    </row>
    <row r="31" spans="1:4" s="8" customFormat="1" ht="15">
      <c r="A31" s="22"/>
      <c r="B31" s="27" t="s">
        <v>76</v>
      </c>
      <c r="C31" s="36">
        <f>SUM(C27:C30)</f>
        <v>73808822</v>
      </c>
      <c r="D31" s="36">
        <f>SUM(D27:D30)</f>
        <v>70635209</v>
      </c>
    </row>
    <row r="32" spans="1:4" s="8" customFormat="1" ht="15">
      <c r="A32" s="22"/>
      <c r="B32" s="25"/>
      <c r="C32" s="31"/>
      <c r="D32" s="31"/>
    </row>
    <row r="33" spans="1:4" s="8" customFormat="1" ht="15">
      <c r="A33" s="22"/>
      <c r="B33" s="27" t="s">
        <v>77</v>
      </c>
      <c r="C33" s="31"/>
      <c r="D33" s="31"/>
    </row>
    <row r="34" spans="1:4" s="8" customFormat="1" ht="15">
      <c r="A34" s="22"/>
      <c r="B34" s="25" t="s">
        <v>78</v>
      </c>
      <c r="C34" s="31">
        <v>2995084</v>
      </c>
      <c r="D34" s="31">
        <f>1300583+1121234</f>
        <v>2421817</v>
      </c>
    </row>
    <row r="35" spans="1:4" s="8" customFormat="1" ht="15">
      <c r="A35" s="22"/>
      <c r="B35" s="25" t="s">
        <v>79</v>
      </c>
      <c r="C35" s="31">
        <v>1044408</v>
      </c>
      <c r="D35" s="31">
        <v>1003408</v>
      </c>
    </row>
    <row r="36" spans="1:4" s="8" customFormat="1" ht="15">
      <c r="A36" s="22"/>
      <c r="B36" s="25"/>
      <c r="C36" s="30">
        <f>SUM(C34:C35)</f>
        <v>4039492</v>
      </c>
      <c r="D36" s="30">
        <f>SUM(D34:D35)</f>
        <v>3425225</v>
      </c>
    </row>
    <row r="37" spans="1:4" s="8" customFormat="1" ht="15">
      <c r="A37" s="22"/>
      <c r="B37" s="27" t="s">
        <v>80</v>
      </c>
      <c r="C37" s="31"/>
      <c r="D37" s="31"/>
    </row>
    <row r="38" spans="1:4" s="8" customFormat="1" ht="15">
      <c r="A38" s="22"/>
      <c r="B38" s="25" t="s">
        <v>81</v>
      </c>
      <c r="C38" s="31">
        <v>10683343</v>
      </c>
      <c r="D38" s="31">
        <v>11730985</v>
      </c>
    </row>
    <row r="39" spans="1:4" s="8" customFormat="1" ht="15">
      <c r="A39" s="22"/>
      <c r="B39" s="25" t="s">
        <v>82</v>
      </c>
      <c r="C39" s="31">
        <v>4069356</v>
      </c>
      <c r="D39" s="31">
        <f>3033226+38185</f>
        <v>3071411</v>
      </c>
    </row>
    <row r="40" spans="1:4" s="8" customFormat="1" ht="15">
      <c r="A40" s="22"/>
      <c r="B40" s="25" t="s">
        <v>83</v>
      </c>
      <c r="C40" s="31">
        <v>38782</v>
      </c>
      <c r="D40" s="31">
        <v>97671</v>
      </c>
    </row>
    <row r="41" spans="1:4" s="8" customFormat="1" ht="15">
      <c r="A41" s="22"/>
      <c r="B41" s="25" t="s">
        <v>84</v>
      </c>
      <c r="C41" s="31">
        <v>17060</v>
      </c>
      <c r="D41" s="31">
        <v>22165</v>
      </c>
    </row>
    <row r="42" spans="1:4" s="8" customFormat="1" ht="15">
      <c r="A42" s="22"/>
      <c r="B42" s="25" t="s">
        <v>85</v>
      </c>
      <c r="C42" s="31">
        <v>43545286</v>
      </c>
      <c r="D42" s="31">
        <v>41756190</v>
      </c>
    </row>
    <row r="43" spans="1:4" s="8" customFormat="1" ht="15">
      <c r="A43" s="22"/>
      <c r="B43" s="25"/>
      <c r="C43" s="30">
        <f>SUM(C38:C42)</f>
        <v>58353827</v>
      </c>
      <c r="D43" s="30">
        <f>SUM(D38:D42)</f>
        <v>56678422</v>
      </c>
    </row>
    <row r="44" spans="1:4" s="8" customFormat="1" ht="15">
      <c r="A44" s="22"/>
      <c r="B44" s="25"/>
      <c r="C44" s="31"/>
      <c r="D44" s="31"/>
    </row>
    <row r="45" spans="1:4" ht="15.75">
      <c r="A45" s="22"/>
      <c r="B45" s="27" t="s">
        <v>86</v>
      </c>
      <c r="C45" s="37">
        <f>C36+C43</f>
        <v>62393319</v>
      </c>
      <c r="D45" s="37">
        <f>D36+D43</f>
        <v>60103647</v>
      </c>
    </row>
    <row r="46" spans="1:4" ht="15.75">
      <c r="A46" s="22"/>
      <c r="B46" s="25"/>
      <c r="C46" s="31"/>
      <c r="D46" s="31"/>
    </row>
    <row r="47" spans="1:4" ht="15.75">
      <c r="A47" s="33" t="s">
        <v>87</v>
      </c>
      <c r="B47" s="34"/>
      <c r="C47" s="35">
        <f>C31+C45</f>
        <v>136202141</v>
      </c>
      <c r="D47" s="35">
        <f>D31+D45</f>
        <v>130738856</v>
      </c>
    </row>
    <row r="48" spans="1:4" ht="15.75">
      <c r="A48" s="22"/>
      <c r="B48" s="25"/>
      <c r="C48" s="49">
        <f>IF(C47&lt;&gt;C23,"ERROR","")</f>
      </c>
      <c r="D48" s="31"/>
    </row>
    <row r="49" spans="1:4" ht="15.75">
      <c r="A49" s="22"/>
      <c r="B49" s="25"/>
      <c r="C49" s="31"/>
      <c r="D49" s="31"/>
    </row>
    <row r="50" spans="1:4" ht="15.75">
      <c r="A50" s="5" t="s">
        <v>32</v>
      </c>
      <c r="B50" s="25"/>
      <c r="C50" s="25"/>
      <c r="D50" s="25"/>
    </row>
    <row r="51" spans="1:4" ht="15.75">
      <c r="A51" s="5" t="s">
        <v>58</v>
      </c>
      <c r="B51" s="25"/>
      <c r="C51" s="25"/>
      <c r="D51" s="25"/>
    </row>
  </sheetData>
  <mergeCells count="4">
    <mergeCell ref="A1:D1"/>
    <mergeCell ref="A2:D2"/>
    <mergeCell ref="A3:D3"/>
    <mergeCell ref="A4:D4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6">
      <selection activeCell="F31" sqref="F31"/>
    </sheetView>
  </sheetViews>
  <sheetFormatPr defaultColWidth="9.33203125" defaultRowHeight="12.75"/>
  <cols>
    <col min="1" max="1" width="36.5" style="1" customWidth="1"/>
    <col min="2" max="6" width="16.83203125" style="1" customWidth="1"/>
    <col min="7" max="16384" width="9.33203125" style="1" customWidth="1"/>
  </cols>
  <sheetData>
    <row r="1" spans="1:7" ht="15.75">
      <c r="A1" s="53" t="str">
        <f>IncomeStatement!A1</f>
        <v>UDS CAPITAL BERHAD (502246-P)</v>
      </c>
      <c r="B1" s="53"/>
      <c r="C1" s="53"/>
      <c r="D1" s="53"/>
      <c r="E1" s="53"/>
      <c r="F1" s="53"/>
      <c r="G1" s="53"/>
    </row>
    <row r="2" spans="1:7" ht="15.75">
      <c r="A2" s="53" t="s">
        <v>36</v>
      </c>
      <c r="B2" s="53"/>
      <c r="C2" s="53"/>
      <c r="D2" s="53"/>
      <c r="E2" s="53"/>
      <c r="F2" s="53"/>
      <c r="G2" s="53"/>
    </row>
    <row r="3" spans="1:7" ht="15.75">
      <c r="A3" s="53" t="s">
        <v>56</v>
      </c>
      <c r="B3" s="53"/>
      <c r="C3" s="53"/>
      <c r="D3" s="53"/>
      <c r="E3" s="53"/>
      <c r="F3" s="53"/>
      <c r="G3" s="53"/>
    </row>
    <row r="4" spans="1:3" ht="15.75">
      <c r="A4" s="54" t="s">
        <v>22</v>
      </c>
      <c r="B4" s="54"/>
      <c r="C4" s="54"/>
    </row>
    <row r="6" spans="2:6" s="2" customFormat="1" ht="15.75">
      <c r="B6" s="21" t="s">
        <v>3</v>
      </c>
      <c r="C6" s="21" t="s">
        <v>3</v>
      </c>
      <c r="D6" s="21" t="s">
        <v>6</v>
      </c>
      <c r="E6" s="21" t="s">
        <v>48</v>
      </c>
      <c r="F6" s="21"/>
    </row>
    <row r="7" spans="2:6" s="2" customFormat="1" ht="15.75">
      <c r="B7" s="21" t="s">
        <v>4</v>
      </c>
      <c r="C7" s="21" t="s">
        <v>5</v>
      </c>
      <c r="D7" s="21" t="s">
        <v>7</v>
      </c>
      <c r="E7" s="21" t="s">
        <v>49</v>
      </c>
      <c r="F7" s="21" t="s">
        <v>8</v>
      </c>
    </row>
    <row r="8" spans="2:6" s="2" customFormat="1" ht="15.75">
      <c r="B8" s="21" t="s">
        <v>21</v>
      </c>
      <c r="C8" s="21" t="str">
        <f>B8</f>
        <v>RM</v>
      </c>
      <c r="D8" s="21" t="str">
        <f>C8</f>
        <v>RM</v>
      </c>
      <c r="E8" s="21" t="s">
        <v>21</v>
      </c>
      <c r="F8" s="21" t="str">
        <f>D8</f>
        <v>RM</v>
      </c>
    </row>
    <row r="9" spans="2:6" s="16" customFormat="1" ht="15">
      <c r="B9" s="11"/>
      <c r="C9" s="11"/>
      <c r="D9" s="11"/>
      <c r="E9" s="11"/>
      <c r="F9" s="11"/>
    </row>
    <row r="10" spans="1:6" s="8" customFormat="1" ht="15">
      <c r="A10" s="8" t="s">
        <v>44</v>
      </c>
      <c r="B10" s="18">
        <v>42168500</v>
      </c>
      <c r="C10" s="18">
        <v>6815367</v>
      </c>
      <c r="D10" s="18">
        <v>9608046</v>
      </c>
      <c r="E10" s="18">
        <v>40791</v>
      </c>
      <c r="F10" s="18">
        <f aca="true" t="shared" si="0" ref="F10:F15">SUM(B10:E10)</f>
        <v>58632704</v>
      </c>
    </row>
    <row r="11" spans="1:6" s="8" customFormat="1" ht="15">
      <c r="A11" s="8" t="s">
        <v>45</v>
      </c>
      <c r="B11" s="18">
        <v>10542125</v>
      </c>
      <c r="C11" s="18">
        <v>6325275</v>
      </c>
      <c r="D11" s="18"/>
      <c r="E11" s="18"/>
      <c r="F11" s="18">
        <f t="shared" si="0"/>
        <v>16867400</v>
      </c>
    </row>
    <row r="12" spans="1:6" s="8" customFormat="1" ht="15">
      <c r="A12" s="8" t="s">
        <v>46</v>
      </c>
      <c r="B12" s="18">
        <v>10542125</v>
      </c>
      <c r="C12" s="18"/>
      <c r="D12" s="18">
        <v>-10542125</v>
      </c>
      <c r="E12" s="18"/>
      <c r="F12" s="18">
        <f t="shared" si="0"/>
        <v>0</v>
      </c>
    </row>
    <row r="13" spans="1:6" s="8" customFormat="1" ht="15">
      <c r="A13" s="8" t="s">
        <v>93</v>
      </c>
      <c r="B13" s="18"/>
      <c r="C13" s="18">
        <v>-11000</v>
      </c>
      <c r="D13" s="18"/>
      <c r="E13" s="18"/>
      <c r="F13" s="18">
        <f t="shared" si="0"/>
        <v>-11000</v>
      </c>
    </row>
    <row r="14" spans="1:6" s="8" customFormat="1" ht="15">
      <c r="A14" s="8" t="s">
        <v>94</v>
      </c>
      <c r="B14" s="18"/>
      <c r="C14" s="18">
        <v>-635106</v>
      </c>
      <c r="D14" s="18"/>
      <c r="E14" s="18"/>
      <c r="F14" s="18">
        <f t="shared" si="0"/>
        <v>-635106</v>
      </c>
    </row>
    <row r="15" spans="1:6" s="8" customFormat="1" ht="15">
      <c r="A15" s="8" t="s">
        <v>89</v>
      </c>
      <c r="B15" s="9"/>
      <c r="C15" s="9"/>
      <c r="D15" s="9">
        <v>699231</v>
      </c>
      <c r="E15" s="9">
        <v>-1165</v>
      </c>
      <c r="F15" s="18">
        <f t="shared" si="0"/>
        <v>698066</v>
      </c>
    </row>
    <row r="16" spans="1:6" s="8" customFormat="1" ht="15.75" thickBot="1">
      <c r="A16" s="5" t="s">
        <v>91</v>
      </c>
      <c r="B16" s="10">
        <f>SUM(B10:B15)</f>
        <v>63252750</v>
      </c>
      <c r="C16" s="10">
        <f>SUM(C10:C15)</f>
        <v>12494536</v>
      </c>
      <c r="D16" s="10">
        <f>SUM(D10:D15)</f>
        <v>-234848</v>
      </c>
      <c r="E16" s="10">
        <f>SUM(E10:E15)</f>
        <v>39626</v>
      </c>
      <c r="F16" s="10">
        <f>SUM(F10:F15)</f>
        <v>75552064</v>
      </c>
    </row>
    <row r="17" spans="1:6" s="8" customFormat="1" ht="15.75" thickTop="1">
      <c r="A17" s="5"/>
      <c r="B17" s="15"/>
      <c r="C17" s="15"/>
      <c r="D17" s="15"/>
      <c r="E17" s="15"/>
      <c r="F17" s="15"/>
    </row>
    <row r="18" spans="1:6" s="8" customFormat="1" ht="15">
      <c r="A18" s="5"/>
      <c r="B18" s="15"/>
      <c r="C18" s="15"/>
      <c r="D18" s="15"/>
      <c r="E18" s="15"/>
      <c r="F18" s="15"/>
    </row>
    <row r="19" spans="1:6" s="8" customFormat="1" ht="15">
      <c r="A19" s="5"/>
      <c r="B19" s="15"/>
      <c r="C19" s="15"/>
      <c r="D19" s="15"/>
      <c r="E19" s="15"/>
      <c r="F19" s="15"/>
    </row>
    <row r="20" spans="1:6" s="8" customFormat="1" ht="15">
      <c r="A20" s="5"/>
      <c r="B20" s="21" t="s">
        <v>3</v>
      </c>
      <c r="C20" s="21" t="s">
        <v>3</v>
      </c>
      <c r="D20" s="21" t="s">
        <v>6</v>
      </c>
      <c r="E20" s="21" t="s">
        <v>48</v>
      </c>
      <c r="F20" s="21"/>
    </row>
    <row r="21" spans="1:6" s="8" customFormat="1" ht="15">
      <c r="A21" s="5"/>
      <c r="B21" s="21" t="s">
        <v>4</v>
      </c>
      <c r="C21" s="21" t="s">
        <v>5</v>
      </c>
      <c r="D21" s="21" t="s">
        <v>7</v>
      </c>
      <c r="E21" s="21" t="s">
        <v>49</v>
      </c>
      <c r="F21" s="21" t="s">
        <v>8</v>
      </c>
    </row>
    <row r="22" spans="2:6" s="8" customFormat="1" ht="15">
      <c r="B22" s="21" t="s">
        <v>21</v>
      </c>
      <c r="C22" s="21" t="str">
        <f>B22</f>
        <v>RM</v>
      </c>
      <c r="D22" s="21" t="str">
        <f>C22</f>
        <v>RM</v>
      </c>
      <c r="E22" s="21" t="s">
        <v>21</v>
      </c>
      <c r="F22" s="21" t="str">
        <f>D22</f>
        <v>RM</v>
      </c>
    </row>
    <row r="23" spans="2:6" s="8" customFormat="1" ht="15">
      <c r="B23" s="9"/>
      <c r="C23" s="9"/>
      <c r="D23" s="9"/>
      <c r="E23" s="9"/>
      <c r="F23" s="9"/>
    </row>
    <row r="24" spans="1:6" s="8" customFormat="1" ht="15">
      <c r="A24" s="8" t="s">
        <v>92</v>
      </c>
      <c r="B24" s="18">
        <v>63252750</v>
      </c>
      <c r="C24" s="18">
        <v>12494536</v>
      </c>
      <c r="D24" s="18">
        <v>-5147109</v>
      </c>
      <c r="E24" s="18">
        <v>35032</v>
      </c>
      <c r="F24" s="18">
        <f>SUM(B24:E24)</f>
        <v>70635209</v>
      </c>
    </row>
    <row r="25" spans="1:6" s="8" customFormat="1" ht="15">
      <c r="A25" s="8" t="s">
        <v>122</v>
      </c>
      <c r="B25" s="18"/>
      <c r="C25" s="18">
        <v>-37850</v>
      </c>
      <c r="D25" s="18">
        <v>0</v>
      </c>
      <c r="E25" s="18"/>
      <c r="F25" s="18">
        <f>SUM(B25:E25)</f>
        <v>-37850</v>
      </c>
    </row>
    <row r="26" spans="1:6" s="8" customFormat="1" ht="15">
      <c r="A26" s="8" t="s">
        <v>47</v>
      </c>
      <c r="B26" s="9"/>
      <c r="C26" s="9"/>
      <c r="D26" s="9">
        <f>IncomeStatement!E25</f>
        <v>673451</v>
      </c>
      <c r="E26" s="9">
        <f>BalanceSheet!C30-BalanceSheet!D30</f>
        <v>2538012</v>
      </c>
      <c r="F26" s="18">
        <f>SUM(B26:E26)</f>
        <v>3211463</v>
      </c>
    </row>
    <row r="27" spans="1:6" s="8" customFormat="1" ht="15.75" thickBot="1">
      <c r="A27" s="5" t="s">
        <v>90</v>
      </c>
      <c r="B27" s="10">
        <f>SUM(B24:B26)</f>
        <v>63252750</v>
      </c>
      <c r="C27" s="10">
        <f>SUM(C24:C26)</f>
        <v>12456686</v>
      </c>
      <c r="D27" s="10">
        <f>SUM(D24:D26)</f>
        <v>-4473658</v>
      </c>
      <c r="E27" s="10">
        <f>SUM(E24:E26)</f>
        <v>2573044</v>
      </c>
      <c r="F27" s="10">
        <f>SUM(F24:F26)</f>
        <v>73808822</v>
      </c>
    </row>
    <row r="28" spans="1:6" s="8" customFormat="1" ht="15.75" thickTop="1">
      <c r="A28" s="5"/>
      <c r="B28" s="15"/>
      <c r="C28" s="15"/>
      <c r="D28" s="15"/>
      <c r="E28" s="15"/>
      <c r="F28" s="15"/>
    </row>
    <row r="29" spans="1:6" s="8" customFormat="1" ht="15">
      <c r="A29" s="5"/>
      <c r="B29" s="15"/>
      <c r="C29" s="15"/>
      <c r="D29" s="15"/>
      <c r="E29" s="15"/>
      <c r="F29" s="15"/>
    </row>
    <row r="30" spans="1:6" s="8" customFormat="1" ht="15">
      <c r="A30" s="5"/>
      <c r="B30" s="15"/>
      <c r="C30" s="15"/>
      <c r="D30" s="15"/>
      <c r="E30" s="15"/>
      <c r="F30" s="15"/>
    </row>
    <row r="31" ht="15.75">
      <c r="F31" s="20">
        <f>IF(F27&lt;&gt;BalanceSheet!C31,"ERROR","")</f>
      </c>
    </row>
    <row r="32" ht="15.75">
      <c r="A32" s="5" t="s">
        <v>37</v>
      </c>
    </row>
    <row r="33" ht="15.75">
      <c r="A33" s="5" t="s">
        <v>58</v>
      </c>
    </row>
    <row r="34" ht="15.75">
      <c r="F34" s="3"/>
    </row>
  </sheetData>
  <mergeCells count="4">
    <mergeCell ref="A1:G1"/>
    <mergeCell ref="A2:G2"/>
    <mergeCell ref="A3:G3"/>
    <mergeCell ref="A4:C4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16">
      <selection activeCell="B55" sqref="B55"/>
    </sheetView>
  </sheetViews>
  <sheetFormatPr defaultColWidth="9.33203125" defaultRowHeight="13.5" customHeight="1"/>
  <cols>
    <col min="1" max="1" width="49.83203125" style="8" customWidth="1"/>
    <col min="2" max="2" width="16.33203125" style="8" customWidth="1"/>
    <col min="3" max="3" width="15.33203125" style="8" customWidth="1"/>
    <col min="4" max="16384" width="9.33203125" style="8" customWidth="1"/>
  </cols>
  <sheetData>
    <row r="1" spans="1:3" ht="14.25" customHeight="1">
      <c r="A1" s="55" t="str">
        <f>IncomeStatement!A1</f>
        <v>UDS CAPITAL BERHAD (502246-P)</v>
      </c>
      <c r="B1" s="55"/>
      <c r="C1" s="55"/>
    </row>
    <row r="2" spans="1:3" ht="14.25" customHeight="1">
      <c r="A2" s="55" t="s">
        <v>24</v>
      </c>
      <c r="B2" s="55"/>
      <c r="C2" s="55"/>
    </row>
    <row r="3" spans="1:3" ht="14.25" customHeight="1">
      <c r="A3" s="55" t="s">
        <v>54</v>
      </c>
      <c r="B3" s="55"/>
      <c r="C3" s="55"/>
    </row>
    <row r="4" spans="1:3" ht="14.25" customHeight="1">
      <c r="A4" s="54" t="s">
        <v>22</v>
      </c>
      <c r="B4" s="54"/>
      <c r="C4" s="54"/>
    </row>
    <row r="5" spans="2:3" ht="13.5" customHeight="1">
      <c r="B5" s="11" t="s">
        <v>57</v>
      </c>
      <c r="C5" s="11" t="str">
        <f>B5</f>
        <v>3 Months</v>
      </c>
    </row>
    <row r="6" spans="2:3" ht="13.5" customHeight="1">
      <c r="B6" s="11" t="s">
        <v>2</v>
      </c>
      <c r="C6" s="11" t="s">
        <v>2</v>
      </c>
    </row>
    <row r="7" spans="2:3" ht="13.5" customHeight="1">
      <c r="B7" s="13">
        <v>39051</v>
      </c>
      <c r="C7" s="13">
        <v>38686</v>
      </c>
    </row>
    <row r="8" spans="2:3" ht="13.5" customHeight="1">
      <c r="B8" s="13" t="s">
        <v>21</v>
      </c>
      <c r="C8" s="13" t="s">
        <v>21</v>
      </c>
    </row>
    <row r="9" spans="1:3" ht="13.5" customHeight="1">
      <c r="A9" s="38" t="s">
        <v>10</v>
      </c>
      <c r="B9" s="40"/>
      <c r="C9" s="39"/>
    </row>
    <row r="10" spans="1:3" ht="13.5" customHeight="1">
      <c r="A10" s="41" t="s">
        <v>41</v>
      </c>
      <c r="B10" s="39">
        <f>IncomeStatement!E20</f>
        <v>580561</v>
      </c>
      <c r="C10" s="39">
        <v>935986</v>
      </c>
    </row>
    <row r="11" spans="1:3" ht="13.5" customHeight="1">
      <c r="A11" s="41" t="s">
        <v>95</v>
      </c>
      <c r="B11" s="39"/>
      <c r="C11" s="39"/>
    </row>
    <row r="12" spans="1:3" ht="13.5" customHeight="1">
      <c r="A12" s="41" t="s">
        <v>38</v>
      </c>
      <c r="B12" s="39">
        <v>897319</v>
      </c>
      <c r="C12" s="39">
        <v>680693</v>
      </c>
    </row>
    <row r="13" spans="1:3" ht="13.5" customHeight="1">
      <c r="A13" s="41" t="s">
        <v>96</v>
      </c>
      <c r="B13" s="39">
        <v>-19126</v>
      </c>
      <c r="C13" s="39">
        <v>30559</v>
      </c>
    </row>
    <row r="14" spans="1:3" ht="13.5" customHeight="1">
      <c r="A14" s="41" t="s">
        <v>50</v>
      </c>
      <c r="B14" s="39">
        <v>-100</v>
      </c>
      <c r="C14" s="39">
        <v>-6800</v>
      </c>
    </row>
    <row r="15" spans="1:3" ht="13.5" customHeight="1">
      <c r="A15" s="41" t="s">
        <v>26</v>
      </c>
      <c r="B15" s="39">
        <v>-3307</v>
      </c>
      <c r="C15" s="39">
        <v>-1586</v>
      </c>
    </row>
    <row r="16" spans="1:3" ht="13.5" customHeight="1">
      <c r="A16" s="41" t="s">
        <v>25</v>
      </c>
      <c r="B16" s="39">
        <v>197076</v>
      </c>
      <c r="C16" s="39">
        <v>660712</v>
      </c>
    </row>
    <row r="17" spans="1:3" ht="13.5" customHeight="1">
      <c r="A17" s="41" t="s">
        <v>11</v>
      </c>
      <c r="B17" s="42">
        <f>SUM(B10:B16)</f>
        <v>1652423</v>
      </c>
      <c r="C17" s="42">
        <f>SUM(C10:C16)</f>
        <v>2299564</v>
      </c>
    </row>
    <row r="18" spans="1:3" ht="13.5" customHeight="1">
      <c r="A18" s="41"/>
      <c r="B18" s="39"/>
      <c r="C18" s="39"/>
    </row>
    <row r="19" spans="1:3" ht="13.5" customHeight="1">
      <c r="A19" s="41" t="s">
        <v>97</v>
      </c>
      <c r="B19" s="39"/>
      <c r="C19" s="39"/>
    </row>
    <row r="20" spans="1:3" ht="13.5" customHeight="1">
      <c r="A20" s="41" t="s">
        <v>23</v>
      </c>
      <c r="B20" s="39">
        <v>-4393434</v>
      </c>
      <c r="C20" s="39">
        <v>-722822</v>
      </c>
    </row>
    <row r="21" spans="1:3" ht="13.5" customHeight="1">
      <c r="A21" s="41" t="s">
        <v>27</v>
      </c>
      <c r="B21" s="39">
        <v>7322122</v>
      </c>
      <c r="C21" s="39">
        <f>1858719-5893064</f>
        <v>-4034345</v>
      </c>
    </row>
    <row r="22" spans="1:3" ht="13.5" customHeight="1">
      <c r="A22" s="41" t="s">
        <v>28</v>
      </c>
      <c r="B22" s="39">
        <v>-4106121</v>
      </c>
      <c r="C22" s="39">
        <v>811796</v>
      </c>
    </row>
    <row r="23" spans="1:3" ht="13.5" customHeight="1">
      <c r="A23" s="41" t="s">
        <v>98</v>
      </c>
      <c r="B23" s="39">
        <v>-58889</v>
      </c>
      <c r="C23" s="39">
        <v>-254398</v>
      </c>
    </row>
    <row r="24" spans="1:3" ht="13.5" customHeight="1">
      <c r="A24" s="41" t="s">
        <v>99</v>
      </c>
      <c r="B24" s="39">
        <v>0</v>
      </c>
      <c r="C24" s="39">
        <v>-172800</v>
      </c>
    </row>
    <row r="25" spans="1:3" ht="13.5" customHeight="1">
      <c r="A25" s="38" t="s">
        <v>100</v>
      </c>
      <c r="B25" s="42">
        <f>SUM(B17:B24)</f>
        <v>416101</v>
      </c>
      <c r="C25" s="42">
        <f>SUM(C17:C24)</f>
        <v>-2073005</v>
      </c>
    </row>
    <row r="26" spans="1:3" ht="13.5" customHeight="1">
      <c r="A26" s="38"/>
      <c r="B26" s="43"/>
      <c r="C26" s="43"/>
    </row>
    <row r="27" spans="1:3" ht="13.5" customHeight="1">
      <c r="A27" s="41" t="s">
        <v>51</v>
      </c>
      <c r="B27" s="43">
        <v>-375925</v>
      </c>
      <c r="C27" s="43">
        <f>-268516+208569</f>
        <v>-59947</v>
      </c>
    </row>
    <row r="28" spans="1:3" ht="13.5" customHeight="1">
      <c r="A28" s="41" t="s">
        <v>18</v>
      </c>
      <c r="B28" s="43">
        <f>-B16</f>
        <v>-197076</v>
      </c>
      <c r="C28" s="43">
        <f>-C16</f>
        <v>-660712</v>
      </c>
    </row>
    <row r="29" spans="1:3" ht="13.5" customHeight="1">
      <c r="A29" s="38" t="s">
        <v>12</v>
      </c>
      <c r="B29" s="44">
        <f>SUM(B25:B28)</f>
        <v>-156900</v>
      </c>
      <c r="C29" s="44">
        <f>SUM(C25:C28)</f>
        <v>-2793664</v>
      </c>
    </row>
    <row r="30" spans="1:3" ht="13.5" customHeight="1">
      <c r="A30" s="41"/>
      <c r="B30" s="39"/>
      <c r="C30" s="39"/>
    </row>
    <row r="31" spans="1:3" ht="13.5" customHeight="1">
      <c r="A31" s="38" t="s">
        <v>13</v>
      </c>
      <c r="B31" s="39"/>
      <c r="C31" s="39"/>
    </row>
    <row r="32" spans="1:3" ht="13.5" customHeight="1">
      <c r="A32" s="41" t="s">
        <v>101</v>
      </c>
      <c r="B32" s="39">
        <v>-4686846</v>
      </c>
      <c r="C32" s="39">
        <v>-561270</v>
      </c>
    </row>
    <row r="33" spans="1:3" ht="13.5" customHeight="1">
      <c r="A33" s="41" t="s">
        <v>52</v>
      </c>
      <c r="B33" s="39">
        <f>-B14</f>
        <v>100</v>
      </c>
      <c r="C33" s="39">
        <f>-C14</f>
        <v>6800</v>
      </c>
    </row>
    <row r="34" spans="1:3" ht="13.5" customHeight="1">
      <c r="A34" s="38" t="s">
        <v>31</v>
      </c>
      <c r="B34" s="44">
        <f>SUM(B32:B33)</f>
        <v>-4686746</v>
      </c>
      <c r="C34" s="44">
        <f>SUM(C32:C33)</f>
        <v>-554470</v>
      </c>
    </row>
    <row r="35" spans="1:3" ht="13.5" customHeight="1">
      <c r="A35" s="41"/>
      <c r="B35" s="39"/>
      <c r="C35" s="39"/>
    </row>
    <row r="36" spans="1:3" ht="13.5" customHeight="1">
      <c r="A36" s="38" t="s">
        <v>14</v>
      </c>
      <c r="B36" s="39"/>
      <c r="C36" s="39"/>
    </row>
    <row r="37" spans="1:3" ht="13.5" customHeight="1">
      <c r="A37" s="41" t="s">
        <v>102</v>
      </c>
      <c r="B37" s="39">
        <v>2052363</v>
      </c>
      <c r="C37" s="39">
        <v>1849889</v>
      </c>
    </row>
    <row r="38" spans="1:3" ht="13.5" customHeight="1">
      <c r="A38" s="41" t="s">
        <v>40</v>
      </c>
      <c r="B38" s="39">
        <v>-16431</v>
      </c>
      <c r="C38" s="39">
        <v>-200000</v>
      </c>
    </row>
    <row r="39" spans="1:3" ht="13.5" customHeight="1">
      <c r="A39" s="41" t="s">
        <v>53</v>
      </c>
      <c r="B39" s="39">
        <v>0</v>
      </c>
      <c r="C39" s="39">
        <v>16273439</v>
      </c>
    </row>
    <row r="40" spans="1:3" ht="13.5" customHeight="1">
      <c r="A40" s="41" t="s">
        <v>19</v>
      </c>
      <c r="B40" s="39">
        <f>-B15</f>
        <v>3307</v>
      </c>
      <c r="C40" s="39">
        <f>-C15</f>
        <v>1586</v>
      </c>
    </row>
    <row r="41" spans="1:3" ht="13.5" customHeight="1">
      <c r="A41" s="41" t="s">
        <v>9</v>
      </c>
      <c r="B41" s="45">
        <v>0</v>
      </c>
      <c r="C41" s="39">
        <v>0</v>
      </c>
    </row>
    <row r="42" spans="1:3" ht="13.5" customHeight="1">
      <c r="A42" s="38" t="s">
        <v>30</v>
      </c>
      <c r="B42" s="44">
        <f>SUM(B37:B41)</f>
        <v>2039239</v>
      </c>
      <c r="C42" s="44">
        <f>SUM(C37:C41)</f>
        <v>17924914</v>
      </c>
    </row>
    <row r="43" spans="1:3" ht="13.5" customHeight="1">
      <c r="A43" s="41"/>
      <c r="B43" s="39"/>
      <c r="C43" s="39"/>
    </row>
    <row r="44" spans="1:3" ht="13.5" customHeight="1">
      <c r="A44" s="41" t="s">
        <v>103</v>
      </c>
      <c r="B44" s="43">
        <f>B29+B34+B42</f>
        <v>-2804407</v>
      </c>
      <c r="C44" s="43">
        <f>C29+C34+C42</f>
        <v>14576780</v>
      </c>
    </row>
    <row r="45" spans="1:3" ht="13.5" customHeight="1">
      <c r="A45" s="41"/>
      <c r="B45" s="39"/>
      <c r="C45" s="39"/>
    </row>
    <row r="46" spans="1:3" ht="13.5" customHeight="1">
      <c r="A46" s="41" t="s">
        <v>104</v>
      </c>
      <c r="B46" s="39">
        <v>5482741</v>
      </c>
      <c r="C46" s="39">
        <v>3208448</v>
      </c>
    </row>
    <row r="47" spans="1:3" ht="13.5" customHeight="1">
      <c r="A47" s="41"/>
      <c r="B47" s="39"/>
      <c r="C47" s="39"/>
    </row>
    <row r="48" spans="1:3" ht="13.5" customHeight="1" thickBot="1">
      <c r="A48" s="41" t="s">
        <v>105</v>
      </c>
      <c r="B48" s="46">
        <f>B44+B46</f>
        <v>2678334</v>
      </c>
      <c r="C48" s="46">
        <f>C44+C46</f>
        <v>17785228</v>
      </c>
    </row>
    <row r="49" spans="1:3" ht="13.5" customHeight="1" thickTop="1">
      <c r="A49" s="41"/>
      <c r="B49" s="39"/>
      <c r="C49" s="39"/>
    </row>
    <row r="50" spans="1:3" ht="13.5" customHeight="1">
      <c r="A50" s="41" t="s">
        <v>106</v>
      </c>
      <c r="B50" s="39"/>
      <c r="C50" s="39"/>
    </row>
    <row r="51" spans="1:3" ht="13.5" customHeight="1">
      <c r="A51" s="41"/>
      <c r="B51" s="39"/>
      <c r="C51" s="39"/>
    </row>
    <row r="52" spans="1:3" ht="13.5" customHeight="1">
      <c r="A52" s="41" t="s">
        <v>15</v>
      </c>
      <c r="B52" s="39">
        <f>BalanceSheet!C20</f>
        <v>9357256</v>
      </c>
      <c r="C52" s="39">
        <f>5063601+20223723</f>
        <v>25287324</v>
      </c>
    </row>
    <row r="53" spans="1:3" ht="13.5" customHeight="1">
      <c r="A53" s="41" t="s">
        <v>107</v>
      </c>
      <c r="B53" s="45">
        <v>-5218936</v>
      </c>
      <c r="C53" s="39">
        <f>-(4603961+200000)-253736</f>
        <v>-5057697</v>
      </c>
    </row>
    <row r="54" spans="1:3" ht="13.5" customHeight="1">
      <c r="A54" s="41" t="s">
        <v>108</v>
      </c>
      <c r="B54" s="45">
        <v>-1440465</v>
      </c>
      <c r="C54" s="39">
        <v>-2438495</v>
      </c>
    </row>
    <row r="55" spans="1:3" ht="13.5" customHeight="1">
      <c r="A55" s="41" t="s">
        <v>109</v>
      </c>
      <c r="B55" s="45">
        <v>-19521</v>
      </c>
      <c r="C55" s="39">
        <v>-5904</v>
      </c>
    </row>
    <row r="56" spans="1:3" ht="13.5" customHeight="1" thickBot="1">
      <c r="A56" s="41"/>
      <c r="B56" s="46">
        <f>SUM(B52:B55)</f>
        <v>2678334</v>
      </c>
      <c r="C56" s="46">
        <f>SUM(C52:C55)</f>
        <v>17785228</v>
      </c>
    </row>
    <row r="57" spans="1:3" ht="13.5" customHeight="1" thickTop="1">
      <c r="A57" s="47"/>
      <c r="B57" s="48">
        <f>B48-B56</f>
        <v>0</v>
      </c>
      <c r="C57" s="48">
        <f>C48-C56</f>
        <v>0</v>
      </c>
    </row>
    <row r="58" ht="13.5" customHeight="1">
      <c r="C58" s="9"/>
    </row>
    <row r="59" spans="1:3" ht="13.5" customHeight="1">
      <c r="A59" s="5" t="s">
        <v>33</v>
      </c>
      <c r="C59" s="9"/>
    </row>
    <row r="60" ht="13.5" customHeight="1">
      <c r="A60" s="5" t="s">
        <v>58</v>
      </c>
    </row>
  </sheetData>
  <mergeCells count="4">
    <mergeCell ref="A1:C1"/>
    <mergeCell ref="A2:C2"/>
    <mergeCell ref="A3:C3"/>
    <mergeCell ref="A4:C4"/>
  </mergeCells>
  <printOptions horizontalCentered="1"/>
  <pageMargins left="0.25" right="0.25" top="0.25" bottom="0.5" header="0.25" footer="0.2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ITLee</cp:lastModifiedBy>
  <cp:lastPrinted>2007-01-23T02:13:26Z</cp:lastPrinted>
  <dcterms:created xsi:type="dcterms:W3CDTF">2002-12-25T03:24:13Z</dcterms:created>
  <dcterms:modified xsi:type="dcterms:W3CDTF">2007-01-29T09:21:47Z</dcterms:modified>
  <cp:category/>
  <cp:version/>
  <cp:contentType/>
  <cp:contentStatus/>
</cp:coreProperties>
</file>