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90" windowWidth="12120" windowHeight="4680" tabRatio="839" activeTab="4"/>
  </bookViews>
  <sheets>
    <sheet name="IS" sheetId="1" r:id="rId1"/>
    <sheet name="BS" sheetId="2" r:id="rId2"/>
    <sheet name="Equity" sheetId="3" r:id="rId3"/>
    <sheet name="CashFlow" sheetId="4" r:id="rId4"/>
    <sheet name="Notes" sheetId="5" r:id="rId5"/>
  </sheets>
  <definedNames>
    <definedName name="_xlnm.Print_Area" localSheetId="3">'CashFlow'!$A$1:$E$67</definedName>
    <definedName name="_xlnm.Print_Area" localSheetId="0">'IS'!$A$1:$I$48</definedName>
    <definedName name="_xlnm.Print_Area" localSheetId="4">'Notes'!$A$1:$M$288</definedName>
    <definedName name="_xlnm.Print_Titles" localSheetId="3">'CashFlow'!$1:$2</definedName>
    <definedName name="_xlnm.Print_Titles" localSheetId="4">'Notes'!$1:$4</definedName>
  </definedNames>
  <calcPr fullCalcOnLoad="1"/>
</workbook>
</file>

<file path=xl/sharedStrings.xml><?xml version="1.0" encoding="utf-8"?>
<sst xmlns="http://schemas.openxmlformats.org/spreadsheetml/2006/main" count="359" uniqueCount="264">
  <si>
    <t>There are no cash requirements for these contracts. As the exchange rate is pre-determined under such contracts, the Group is not exposed to any market risk. These transactions are not exposed to any credit risk.</t>
  </si>
  <si>
    <t>There were no material events subsequent to the end of the reporting quarter that have not been reflected in the interim financial statements.</t>
  </si>
  <si>
    <t xml:space="preserve">  Approved and contracted for</t>
  </si>
  <si>
    <t>Property, plant and equipment</t>
  </si>
  <si>
    <t>Inventories</t>
  </si>
  <si>
    <t>Cash and cash equivalents</t>
  </si>
  <si>
    <t>Taxation</t>
  </si>
  <si>
    <t>RM'000</t>
  </si>
  <si>
    <t>Revenue</t>
  </si>
  <si>
    <t>Cost of sales</t>
  </si>
  <si>
    <t>Other operating income</t>
  </si>
  <si>
    <t>(The figures have not been audited)</t>
  </si>
  <si>
    <t>As At End</t>
  </si>
  <si>
    <t>Quarter</t>
  </si>
  <si>
    <t>(Audited)</t>
  </si>
  <si>
    <t>As At</t>
  </si>
  <si>
    <t>Preceding</t>
  </si>
  <si>
    <t>Financial</t>
  </si>
  <si>
    <t>Year End</t>
  </si>
  <si>
    <t>CONDENSED CONSOLIDATED INCOME STATEMENTS</t>
  </si>
  <si>
    <t>Individual Quarter</t>
  </si>
  <si>
    <t>Current Year</t>
  </si>
  <si>
    <t>Preceding Year</t>
  </si>
  <si>
    <t>Corresponding</t>
  </si>
  <si>
    <t>To Date</t>
  </si>
  <si>
    <t>Cumulative Quarter</t>
  </si>
  <si>
    <t>Capital</t>
  </si>
  <si>
    <t>Period</t>
  </si>
  <si>
    <t>Gross profit</t>
  </si>
  <si>
    <t>Operating expenses</t>
  </si>
  <si>
    <t>Notes:</t>
  </si>
  <si>
    <t xml:space="preserve">Of Current </t>
  </si>
  <si>
    <t>Notes :</t>
  </si>
  <si>
    <t xml:space="preserve">              </t>
  </si>
  <si>
    <t>CONDENSED CONSOLIDATED STATEMENT OF CHANGES IN EQUITY</t>
  </si>
  <si>
    <t>Share</t>
  </si>
  <si>
    <t>CLASSIC SCENIC BERHAD</t>
  </si>
  <si>
    <t>(Company No. 633887-M)</t>
  </si>
  <si>
    <t>Profit before taxation</t>
  </si>
  <si>
    <t>Cash flows from operating activities</t>
  </si>
  <si>
    <t>Adjustments for :</t>
  </si>
  <si>
    <t>- Non-cash items</t>
  </si>
  <si>
    <t>- Non-operating items</t>
  </si>
  <si>
    <t xml:space="preserve">Operating profit before working capital changes </t>
  </si>
  <si>
    <t>Cash flows from investing activities</t>
  </si>
  <si>
    <t>Interest received</t>
  </si>
  <si>
    <t>Cash flows from financing activities</t>
  </si>
  <si>
    <t>Cash and cash equivalents at the beginning of period</t>
  </si>
  <si>
    <t xml:space="preserve">Note 1 </t>
  </si>
  <si>
    <t>NOTES TO THE INTERIM FINANCIAL REPORT</t>
  </si>
  <si>
    <t>A1.</t>
  </si>
  <si>
    <t>Basis of Preparation</t>
  </si>
  <si>
    <t>A2.</t>
  </si>
  <si>
    <t>Auditors' Report</t>
  </si>
  <si>
    <t>A3.</t>
  </si>
  <si>
    <t>Seasonal and Cyclical factors</t>
  </si>
  <si>
    <t>The Group's performance is not subject to seasonality or cyclicality.</t>
  </si>
  <si>
    <t>A4.</t>
  </si>
  <si>
    <t>Unusual items affecting assets, liabilities, equity, net income or cash flows</t>
  </si>
  <si>
    <t>A5.</t>
  </si>
  <si>
    <t>Material Changes in Estimates</t>
  </si>
  <si>
    <t>A6.</t>
  </si>
  <si>
    <t>A7.</t>
  </si>
  <si>
    <t>A8.</t>
  </si>
  <si>
    <t>Segmental Reporting</t>
  </si>
  <si>
    <t>A9.</t>
  </si>
  <si>
    <t>Valuation of Property, Plant and Equipment</t>
  </si>
  <si>
    <t>A10.</t>
  </si>
  <si>
    <t>A11.</t>
  </si>
  <si>
    <t>A12.</t>
  </si>
  <si>
    <t>A13.</t>
  </si>
  <si>
    <t>As at</t>
  </si>
  <si>
    <t>Property, plant and equipment :</t>
  </si>
  <si>
    <t>B1.</t>
  </si>
  <si>
    <t>Review Of Performance</t>
  </si>
  <si>
    <t>B2.</t>
  </si>
  <si>
    <t>Variation of Results Against Preceding Quarter</t>
  </si>
  <si>
    <t>B3.</t>
  </si>
  <si>
    <t>Current Year Prospects</t>
  </si>
  <si>
    <t>B4.</t>
  </si>
  <si>
    <t>Variance of Actual and Forecast Profit</t>
  </si>
  <si>
    <t>B5.</t>
  </si>
  <si>
    <t>Current tax expense</t>
  </si>
  <si>
    <t xml:space="preserve">  - current</t>
  </si>
  <si>
    <t>Deferred tax expense</t>
  </si>
  <si>
    <t xml:space="preserve">  Origination and reversal of temporary differences</t>
  </si>
  <si>
    <t>B6.</t>
  </si>
  <si>
    <t>Sale of Unquoted Investments and/or Properties</t>
  </si>
  <si>
    <t>B7.</t>
  </si>
  <si>
    <t>Purchase or Disposal of Quoted Securities</t>
  </si>
  <si>
    <t>B8.</t>
  </si>
  <si>
    <t>B9.</t>
  </si>
  <si>
    <t>Group Borrowings and Debt Securities</t>
  </si>
  <si>
    <t>B10.</t>
  </si>
  <si>
    <t>Off Balance Sheet Financial Instruments</t>
  </si>
  <si>
    <t>B11.</t>
  </si>
  <si>
    <t>Material Litigation</t>
  </si>
  <si>
    <t>B12.</t>
  </si>
  <si>
    <t>Dividends</t>
  </si>
  <si>
    <t>B13.</t>
  </si>
  <si>
    <t>Basis of Calculation of Earnings Per Share</t>
  </si>
  <si>
    <t xml:space="preserve">   shares of RM0.50 each in issue ('000)</t>
  </si>
  <si>
    <t>Premium</t>
  </si>
  <si>
    <t>Purchase of property, plant and equipment</t>
  </si>
  <si>
    <t>Changes in working capital :</t>
  </si>
  <si>
    <t>Cash and bank balances</t>
  </si>
  <si>
    <t>Short term funds</t>
  </si>
  <si>
    <t>Cash and cash equivalents at the end of period (Note 1)</t>
  </si>
  <si>
    <t>Not applicable as there were no profit forecast and profit guarantee published.</t>
  </si>
  <si>
    <t xml:space="preserve">Status of Corporate Proposal </t>
  </si>
  <si>
    <t>Reserves</t>
  </si>
  <si>
    <t>Retained</t>
  </si>
  <si>
    <t>Profits</t>
  </si>
  <si>
    <t>CONDENSED CONSOLIDATED CASH FLOW STATEMENTS</t>
  </si>
  <si>
    <t>Change in The Composition of The Group</t>
  </si>
  <si>
    <t>Changes in Contingent Liabilities and Contingent Assets</t>
  </si>
  <si>
    <t>Deferred tax liabilities</t>
  </si>
  <si>
    <t>Weighted average number of ordinary shares ('000)</t>
  </si>
  <si>
    <t>Weighted average number of ordinary shares</t>
  </si>
  <si>
    <t>Adjustment for ESOS ('000)</t>
  </si>
  <si>
    <t>Basic Earnings Per Share (sen)</t>
  </si>
  <si>
    <t xml:space="preserve">   for diluted earnings per share ('000)</t>
  </si>
  <si>
    <t>Basic earnings per share</t>
  </si>
  <si>
    <t>Diluted earnings per share</t>
  </si>
  <si>
    <t>PART A : EXPLANATORY NOTES AS PER FRS 134</t>
  </si>
  <si>
    <t>(Unaudited)</t>
  </si>
  <si>
    <t>- Net changes in current assets</t>
  </si>
  <si>
    <t>- Net changes in current liabilities</t>
  </si>
  <si>
    <t>Segmental reporting is not provided as the Group's primary business segment is principally engaged in the manufacturing and sale of wooden picture frame moulding and timber products and its operation are carried out solely in Malaysia.</t>
  </si>
  <si>
    <t>Net Assets per share (RM)</t>
  </si>
  <si>
    <t>Equity</t>
  </si>
  <si>
    <t>Attributable to:</t>
  </si>
  <si>
    <t xml:space="preserve">Total </t>
  </si>
  <si>
    <t>Profit for the period</t>
  </si>
  <si>
    <t>Current</t>
  </si>
  <si>
    <t>Year-to-date</t>
  </si>
  <si>
    <t>Diluted Earnings Per Share (sen)</t>
  </si>
  <si>
    <t>Proceeds from disposal of plant and equipment</t>
  </si>
  <si>
    <t>PART B : ADDITIONAL INFORMATION REQUIRED BY THE BURSA MALAYSIA SECURITIES BERHAD LISTING REQUIREMENTS</t>
  </si>
  <si>
    <t>Share capital</t>
  </si>
  <si>
    <t>Earning per share</t>
  </si>
  <si>
    <t>Total non-current assets</t>
  </si>
  <si>
    <t>Total current assets</t>
  </si>
  <si>
    <t>Total non-current liabilities</t>
  </si>
  <si>
    <t>Total current liabilities</t>
  </si>
  <si>
    <t>Total assets</t>
  </si>
  <si>
    <t>Total equity and liabilities</t>
  </si>
  <si>
    <t>Income taxes paid, net of refund</t>
  </si>
  <si>
    <t>Post Balance Sheet Events</t>
  </si>
  <si>
    <t>Capital Commitments Outstanding Not Provided In The Interim Financial Report</t>
  </si>
  <si>
    <t>There was no purchase or disposal of quoted securities for the current quarter under review and financial year to date.</t>
  </si>
  <si>
    <t>Currency</t>
  </si>
  <si>
    <t>Outstanding Contract Amount</t>
  </si>
  <si>
    <t>Equivalent Amount in</t>
  </si>
  <si>
    <t>US Dollars</t>
  </si>
  <si>
    <t>Expiry Month</t>
  </si>
  <si>
    <t xml:space="preserve">   Basic earnings per share (sen)</t>
  </si>
  <si>
    <t xml:space="preserve">   Diluted earnings per share (sen)</t>
  </si>
  <si>
    <t>ASSETS</t>
  </si>
  <si>
    <t>Non-Current Assets</t>
  </si>
  <si>
    <t>Current Assets</t>
  </si>
  <si>
    <t>EQUITY</t>
  </si>
  <si>
    <t>LIABILITIES</t>
  </si>
  <si>
    <t>Non-Current Liabilities</t>
  </si>
  <si>
    <t>Total liabilities</t>
  </si>
  <si>
    <t>US$'000</t>
  </si>
  <si>
    <t>Current Liabilities</t>
  </si>
  <si>
    <t xml:space="preserve">Profit before taxation </t>
  </si>
  <si>
    <t>Intangible asset</t>
  </si>
  <si>
    <t>Prepaid lease payments</t>
  </si>
  <si>
    <t>Current tax assets</t>
  </si>
  <si>
    <t xml:space="preserve"> Retained earnings</t>
  </si>
  <si>
    <t>Receivables, deposits and prepayments</t>
  </si>
  <si>
    <t>Payables and accruals</t>
  </si>
  <si>
    <t>Current tax liabilities</t>
  </si>
  <si>
    <t>Investment properties</t>
  </si>
  <si>
    <t>There were no unusual items and amounts of items affecting assets, liabilities, equity, net income or cash flows during the current quarter under review.</t>
  </si>
  <si>
    <t xml:space="preserve">There were no changes in accounting estimates that have had material effect in the current quarter under review. </t>
  </si>
  <si>
    <t>At 1 January 2008</t>
  </si>
  <si>
    <r>
      <t>The interim financial statements are unaudited and have been prepared in compliance with Financial Reporting Standards ("FRS") 134</t>
    </r>
    <r>
      <rPr>
        <sz val="10"/>
        <rFont val="Times New Roman"/>
        <family val="1"/>
      </rPr>
      <t xml:space="preserve">: Interim Financial Reporting, issued by the Malaysian Accounting Standards Board (MASB) and Chapter 9 Part K of the Listing Requirements of the Bursa Malaysia Securities Berhad ("Bursa Securities"). </t>
    </r>
  </si>
  <si>
    <t xml:space="preserve">Cancellation of corporate guarantee granted by the Company in favour of </t>
  </si>
  <si>
    <t>As at balance sheet date, the differences between the contracted rate of forward contracts and prevailing market rate were recognised in the income statement.</t>
  </si>
  <si>
    <t xml:space="preserve">The Board does not recommend any interim dividend for the current quarter under review. </t>
  </si>
  <si>
    <t>31.12.2008</t>
  </si>
  <si>
    <t>Treasury shares</t>
  </si>
  <si>
    <t>Minority interest</t>
  </si>
  <si>
    <t>Total equity</t>
  </si>
  <si>
    <t>At 1 January 2009</t>
  </si>
  <si>
    <t>Treasury</t>
  </si>
  <si>
    <t>Minority</t>
  </si>
  <si>
    <t>Interest</t>
  </si>
  <si>
    <t>The interim financial statements should be read in conjunction with the Audited Financial Statements for the year ended 31 December 2008 of Classic Scenic Berhad ("CSCENIC" or "the Company"). The explanatory notes attached to the interim financial statements provide an explanation of events and transactions that are significant to an understanding of the changes in the financial position and performance of the Group since the financial year ended 31 December 2008.</t>
  </si>
  <si>
    <t>The significant accounting policies and methods of computation applied in the unaudited condensed interim financial statements are consistent with those adopted in the most recent annual financial statements for the year ended 31 December 2008 except for the adoption of the following Financial Reporting Standards ("FRSs") and Interpretations issued by MASB but are not yet effective:-</t>
  </si>
  <si>
    <t>FRSs / Interpretations</t>
  </si>
  <si>
    <t>Effective date</t>
  </si>
  <si>
    <t>1 January 2010</t>
  </si>
  <si>
    <r>
      <t xml:space="preserve">- FRS 4, </t>
    </r>
    <r>
      <rPr>
        <i/>
        <sz val="10"/>
        <rFont val="Times New Roman"/>
        <family val="1"/>
      </rPr>
      <t>Insurance Contracts</t>
    </r>
  </si>
  <si>
    <r>
      <t xml:space="preserve">- FRS 7, </t>
    </r>
    <r>
      <rPr>
        <i/>
        <sz val="10"/>
        <rFont val="Times New Roman"/>
        <family val="1"/>
      </rPr>
      <t>Financial Instruments: Disclosures</t>
    </r>
  </si>
  <si>
    <r>
      <t xml:space="preserve">- IC Interpretation 9, </t>
    </r>
    <r>
      <rPr>
        <i/>
        <sz val="10"/>
        <rFont val="Times New Roman"/>
        <family val="1"/>
      </rPr>
      <t>Reassessment of Embedded Derivatives</t>
    </r>
  </si>
  <si>
    <r>
      <t xml:space="preserve">- IC Interpretation 10, </t>
    </r>
    <r>
      <rPr>
        <i/>
        <sz val="10"/>
        <rFont val="Times New Roman"/>
        <family val="1"/>
      </rPr>
      <t>Interim Financial Reporting and Impairment</t>
    </r>
  </si>
  <si>
    <t xml:space="preserve">The impact of applying FRS 7 and FRS 139 on the financial statements upon first adoption as required by paragraph 30(b) of FRS 108, Accounting Policies, Changes in Accounting Estimates and Errors is not disclosed by virtue of the exemptions given in the respective FRSs. The initial application of the other standards (and its consequential amendments) and interpretations is not expected to have any material impact on the financial statements of the Group. </t>
  </si>
  <si>
    <t>The auditors’ report  on the financial statements for the year ended 31 December 2008 of the Group was not qualified.</t>
  </si>
  <si>
    <t>There was no revaluation of property, plant and equipment since the last Audited Financial Statements for the year ended 31 December 2008.</t>
  </si>
  <si>
    <t>Since the last Audited Financial Statements for the year ended 31 December 2008, the Group does not have any material litigation until the date of this report.</t>
  </si>
  <si>
    <t xml:space="preserve">     Minority interest</t>
  </si>
  <si>
    <t xml:space="preserve">     Equity holders of the Company</t>
  </si>
  <si>
    <t xml:space="preserve">Total equity attributable to equity holders </t>
  </si>
  <si>
    <t>Issuances and Repayment of Debt and Equity Securities</t>
  </si>
  <si>
    <t>Dividends Paid</t>
  </si>
  <si>
    <t>Weighted average number of ordinary</t>
  </si>
  <si>
    <t>Net profit attributable to equity holders (RM'000)</t>
  </si>
  <si>
    <t>Dividends approved in respect of the previous year</t>
  </si>
  <si>
    <t>Repurchase of shares</t>
  </si>
  <si>
    <t>Cash generated from operations</t>
  </si>
  <si>
    <t>Net cash generated from operating activities</t>
  </si>
  <si>
    <t>Net cash used in investing activities</t>
  </si>
  <si>
    <t>Net cash used in financing activities</t>
  </si>
  <si>
    <t xml:space="preserve"> licensed banks for credit facilities granted to subsidiaries</t>
  </si>
  <si>
    <t>There were no sale of unquoted investments and/or properties for the current quarter and financial year to date save as follows:-</t>
  </si>
  <si>
    <t>FOR THE NINE MONTHS ENDED 30 SEPTEMBER 2009</t>
  </si>
  <si>
    <t>30.9.2009</t>
  </si>
  <si>
    <t>30.9.2008</t>
  </si>
  <si>
    <t>CONDENSED CONSOLIDATED  BALANCE SHEETS AS AT 30 SEPTEMBER 2009</t>
  </si>
  <si>
    <t>At 30 September 2009</t>
  </si>
  <si>
    <t>At 30 September 2008</t>
  </si>
  <si>
    <t>FOR THE CUMULATIVE QUARTER ENDED 30 SEPTEMBER 2009</t>
  </si>
  <si>
    <t>ENDED 30 SEPTEMBER 2009</t>
  </si>
  <si>
    <t>As at 30 September 2009, the Group does not have any bank borrowings.</t>
  </si>
  <si>
    <t>Dividend paid</t>
  </si>
  <si>
    <t>QUARTERLY REPORT ON CONSOLIDATED RESULTS FOR THE THIRD QUARTER ENDED 30 SEPTEMBER 2009</t>
  </si>
  <si>
    <t xml:space="preserve">QUARTERLY REPORT ON CONSOLIDATED RESULTS FOR THE THIRD QUARTER </t>
  </si>
  <si>
    <t>Net increase/(decrease) in cash and cash equivalents</t>
  </si>
  <si>
    <t>There were no changes in the composition of the Group for the quarter ended 30 September 2009 including business combination, acquisition or disposal of subsidiaries and long term investments, restructuring and discontinued operation.</t>
  </si>
  <si>
    <t xml:space="preserve">  - prior year</t>
  </si>
  <si>
    <t>There were no issuance and repayment of debts and equity securities, shares buy-back, shares cancellation, shares held as treasury shares or resale of treasury shares during the current quarter under review and financial year to date save as follow:-</t>
  </si>
  <si>
    <t>The Employee's Share Option Scheme, which was approved by the Company's shareholders at an extraordinary general meeting held on 30 September 2004, was expired on 27 October 2009 and a total of 12,010,800 share options lapsed.</t>
  </si>
  <si>
    <t>During the current quarter under review, a first and final tax-exempt dividend of 6% or 3.0 sen per ordinary share totalling RM3.6 million in respect of the previous financial year ended 31 December 2008 was paid on 20 July 2009.</t>
  </si>
  <si>
    <t>Lim Ket Leng Realty Sdn. Bhd., a wholly-owned subsidiary of CSCENIC, entered into Sale and Purchase Agreement ("SPA") on 23 July 2009 to dispose a leasehold three storey shop office for a total consideration of RM795,000. The transaction was completed on 11 November 2009.</t>
  </si>
  <si>
    <t>As at 30 September 2009, the leasehold three storey shop office is presented as an asset held for sale.</t>
  </si>
  <si>
    <t>Asset held for sale</t>
  </si>
  <si>
    <r>
      <t xml:space="preserve">- FRS 8, </t>
    </r>
    <r>
      <rPr>
        <i/>
        <sz val="10"/>
        <rFont val="Times New Roman"/>
        <family val="1"/>
      </rPr>
      <t>Operating Segments</t>
    </r>
  </si>
  <si>
    <r>
      <t xml:space="preserve">- FRS 123, </t>
    </r>
    <r>
      <rPr>
        <i/>
        <sz val="10"/>
        <rFont val="Times New Roman"/>
        <family val="1"/>
      </rPr>
      <t>Borrowing Costs</t>
    </r>
  </si>
  <si>
    <r>
      <t xml:space="preserve">   </t>
    </r>
    <r>
      <rPr>
        <i/>
        <sz val="10"/>
        <rFont val="Times New Roman"/>
        <family val="1"/>
      </rPr>
      <t>Consolidated and Separate Financial Statements: Cost of an Investment in a Subsidiary, Jointly</t>
    </r>
  </si>
  <si>
    <r>
      <t xml:space="preserve">    </t>
    </r>
    <r>
      <rPr>
        <i/>
        <sz val="10"/>
        <rFont val="Times New Roman"/>
        <family val="1"/>
      </rPr>
      <t>Controlled Entity or Associate</t>
    </r>
  </si>
  <si>
    <r>
      <t xml:space="preserve">- Amendments to FRS 1 and FRS 127, </t>
    </r>
    <r>
      <rPr>
        <i/>
        <sz val="10"/>
        <rFont val="Times New Roman"/>
        <family val="1"/>
      </rPr>
      <t>First-Time Adoption of Financial Reporting Standards and</t>
    </r>
  </si>
  <si>
    <r>
      <t xml:space="preserve">- Amendments to FRS 2, </t>
    </r>
    <r>
      <rPr>
        <i/>
        <sz val="10"/>
        <rFont val="Times New Roman"/>
        <family val="1"/>
      </rPr>
      <t>Share-based Payment</t>
    </r>
  </si>
  <si>
    <r>
      <t xml:space="preserve">- Amendments to FRS 101, </t>
    </r>
    <r>
      <rPr>
        <i/>
        <sz val="10"/>
        <rFont val="Times New Roman"/>
        <family val="1"/>
      </rPr>
      <t>Presentation of Financial Statements</t>
    </r>
  </si>
  <si>
    <r>
      <t xml:space="preserve">- Amendments to FRS 132, </t>
    </r>
    <r>
      <rPr>
        <i/>
        <sz val="10"/>
        <rFont val="Times New Roman"/>
        <family val="1"/>
      </rPr>
      <t>Financial Instruments: Presentation</t>
    </r>
  </si>
  <si>
    <r>
      <t xml:space="preserve">- IC Interpretation 11, </t>
    </r>
    <r>
      <rPr>
        <i/>
        <sz val="10"/>
        <rFont val="Times New Roman"/>
        <family val="1"/>
      </rPr>
      <t>FRS 2 - Group and Treasury Share Transactions</t>
    </r>
  </si>
  <si>
    <r>
      <t xml:space="preserve">- IC Interpretation 13, </t>
    </r>
    <r>
      <rPr>
        <i/>
        <sz val="10"/>
        <rFont val="Times New Roman"/>
        <family val="1"/>
      </rPr>
      <t>Customer Loyalty Programmes</t>
    </r>
  </si>
  <si>
    <r>
      <t xml:space="preserve">- IC Interpretation 14, </t>
    </r>
    <r>
      <rPr>
        <i/>
        <sz val="10"/>
        <rFont val="Times New Roman"/>
        <family val="1"/>
      </rPr>
      <t>FRS 119 - The Limit on a Defined Benefit Asset, Minimum Funding Requirements</t>
    </r>
  </si>
  <si>
    <r>
      <t xml:space="preserve">   </t>
    </r>
    <r>
      <rPr>
        <i/>
        <sz val="10"/>
        <rFont val="Times New Roman"/>
        <family val="1"/>
      </rPr>
      <t>and their interaction</t>
    </r>
  </si>
  <si>
    <t>There were no announced corporate proposals not completed as at the date of this report.</t>
  </si>
  <si>
    <t>Nov '09 to Jul '10</t>
  </si>
  <si>
    <r>
      <t xml:space="preserve">- FRS 139 and Amendments to FRS 139, </t>
    </r>
    <r>
      <rPr>
        <i/>
        <sz val="10"/>
        <rFont val="Times New Roman"/>
        <family val="1"/>
      </rPr>
      <t>Financial Instruments: Recognition and Measurement</t>
    </r>
  </si>
  <si>
    <t xml:space="preserve">The Group plan to apply the abovementioned FRSs, Amendments to FRS and Interpretations from the annual period beginning 1 January 2010. </t>
  </si>
  <si>
    <t xml:space="preserve">As at 19 November 2009, the Group has the following outstanding forward foreign currency contracts:- </t>
  </si>
  <si>
    <t>1 July 2009</t>
  </si>
  <si>
    <r>
      <t xml:space="preserve">- Amendments to FRS 8, </t>
    </r>
    <r>
      <rPr>
        <i/>
        <sz val="10"/>
        <rFont val="Times New Roman"/>
        <family val="1"/>
      </rPr>
      <t>Operating Segments</t>
    </r>
  </si>
  <si>
    <t>Despite glimpses of some positive signs, the global economic rebound particularly USA, is likely to remain weak in the coming months. Given such uncertainty and perhaps the fear of a double-dip recession, the group's performance is expected to be very much dependent upon the strength of the recovery. Meanwhile, the Group's constant efforts in developing new innovative and marketable products have not only enabled the Group to maintain its market share during the downturn but has also put us in good stead to capitalise on the recovery. Besides, our perseverance in seeking greater operational efficiency has further strengthened the Group's competitive edge. Barring any unforeseen circustances, the Group's performance for the financial year ending 31 December 2009 is expected to remain profitable.</t>
  </si>
  <si>
    <t>The effective tax rate for the quarter under review and current year to date was 19% and 14% respectively, which was lower than the statutory income tax rate of 25% mainly due to the pioneer status granted to one of its subsidiaries under the Promotion Investment Act 1986 for 5 years from 1 February 2006 to 31 January 2011. The provision of deferred tax expenses was mainly due to the provision of temporary differences on revaluation arising from the revoke of real property gain tax exemption order, which will be effective from 1 January 2010.</t>
  </si>
  <si>
    <t>The Group registered revenue of RM11.5 million for the current quarter, a decrease of RM3.7 million or 24.3% compared to RM15.2 million of the preceding year corresponding quarter mainly due to lower sales revenue from export of wooden picture frame moulding. The Group's profit before tax was RM2.8 million, an increase of RM0.1 million or 3.7% compared to RM2.7 million in the preceding year corresponding quarter. The increase in profit before tax is mainly attributable to the gain in foreign exchange resulting from the strengthening of the US Dollar against Malaysian Ringgit and lower operating expenses.</t>
  </si>
  <si>
    <t xml:space="preserve">For the nine months ended 30 September 2009, the Group's revenue was RM31.5 million, a decrease of 15.5% or RM5.8 million compared to RM37.3 million in the preceding year corresponding period. The decrease in revenue was primarily due to lower sales revenue from export of wooden picture frame moulding. Despite a lower revenue, the Group managed to maintain the profit before tax for the nine months ended 30 September 2009 at RM6.4 million as in the preceding year corresponding period mainly due to the gain in foreign exchange resulting from the strengthening of the US Dollar against Malaysian Ringgit and lower operating expenses. </t>
  </si>
  <si>
    <t>The Group registered a revenue of RM11.5 million for the current quarter under review, representing an increase of RM0.5 million or 4.5% from RM11.0 million in the preceding quarter mainly due to the increase in sales revenue from sale of wooden picture frame moulding and timber products. The Group's profit before tax was RM2.8 million compared to RM2.4 million in the preceding quarter, an increase of RM0.4 million or 16.7% primarily due to higher sales revenue and other operating income and lower operating expenses.</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</si>
</sst>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0.00_);[Red]\(0.00\)"/>
    <numFmt numFmtId="179" formatCode="_(* #,##0_);_(* \(#,##0\);_(* &quot;-&quot;??_);_(@_)"/>
    <numFmt numFmtId="180" formatCode="#,##0.000_);\(#,##0.000\)"/>
    <numFmt numFmtId="181" formatCode="0.0%"/>
    <numFmt numFmtId="182" formatCode="0.0000"/>
    <numFmt numFmtId="183" formatCode="0.000"/>
    <numFmt numFmtId="184" formatCode="#,##0.0;\-#,##0.0"/>
    <numFmt numFmtId="185" formatCode="#,##0.000;\-#,##0.000"/>
    <numFmt numFmtId="186" formatCode="_-* #,##0_-;\-* #,##0_-;_-* &quot;-&quot;??_-;_-@_-"/>
    <numFmt numFmtId="187" formatCode="#,##0.00_ ;\-#,##0.00\ "/>
    <numFmt numFmtId="188" formatCode="#,##0.0000;\-#,##0.0000"/>
    <numFmt numFmtId="189" formatCode="#,##0.000000;\-#,##0.000000"/>
    <numFmt numFmtId="190" formatCode="mm/dd/yy;@"/>
    <numFmt numFmtId="191" formatCode="#,##0_ ;\-#,##0\ "/>
    <numFmt numFmtId="192" formatCode="[$-409]dddd\,\ mmmm\ dd\,\ yyyy"/>
    <numFmt numFmtId="193" formatCode="00000"/>
    <numFmt numFmtId="194" formatCode="#,##0.0_);[Red]\(#,##0.0\)"/>
    <numFmt numFmtId="195" formatCode="0.0"/>
    <numFmt numFmtId="196" formatCode="#,##0.000_);[Red]\(#,##0.000\)"/>
    <numFmt numFmtId="197" formatCode="#,##0.0000_);[Red]\(#,##0.0000\)"/>
    <numFmt numFmtId="198" formatCode="#,##0.00000_);[Red]\(#,##0.00000\)"/>
    <numFmt numFmtId="199" formatCode="#,##0.000000_);[Red]\(#,##0.000000\)"/>
    <numFmt numFmtId="200" formatCode="#,##0.0000000_);[Red]\(#,##0.0000000\)"/>
    <numFmt numFmtId="201" formatCode="_(* #,##0.0_);_(* \(#,##0.0\);_(* &quot;-&quot;??_);_(@_)"/>
    <numFmt numFmtId="202" formatCode="_-* #,##0.0_-;\-* #,##0.0_-;_-* &quot;-&quot;?_-;_-@_-"/>
    <numFmt numFmtId="203" formatCode="_(* #,##0.0_);_(* \(#,##0.0\);_(* &quot;-&quot;?_);_(@_)"/>
    <numFmt numFmtId="204" formatCode="_(* #,##0_);_(* \(#,##0\);_(* &quot;-&quot;?_);_(@_)"/>
    <numFmt numFmtId="205" formatCode="_(* #,##0.000_);_(* \(#,##0.000\);_(* &quot;-&quot;??_);_(@_)"/>
    <numFmt numFmtId="206" formatCode="_(* #,##0.0000_);_(* \(#,##0.0000\);_(* &quot;-&quot;??_);_(@_)"/>
    <numFmt numFmtId="207" formatCode="_(* #,##0.00000_);_(* \(#,##0.00000\);_(* &quot;-&quot;??_);_(@_)"/>
    <numFmt numFmtId="208" formatCode="&quot;Yes&quot;;&quot;Yes&quot;;&quot;No&quot;"/>
    <numFmt numFmtId="209" formatCode="&quot;True&quot;;&quot;True&quot;;&quot;False&quot;"/>
    <numFmt numFmtId="210" formatCode="&quot;On&quot;;&quot;On&quot;;&quot;Off&quot;"/>
    <numFmt numFmtId="211" formatCode="[$€-2]\ #,##0.00_);[Red]\([$€-2]\ #,##0.00\)"/>
    <numFmt numFmtId="212" formatCode="_(* #,##0.0_);_(* \(#,##0.0\);_(* &quot;-&quot;_);_(@_)"/>
    <numFmt numFmtId="213" formatCode="_(* #,##0.00_);_(* \(#,##0.00\);_(* &quot;-&quot;_);_(@_)"/>
    <numFmt numFmtId="214" formatCode="0.00_);\(0.00\)"/>
    <numFmt numFmtId="215" formatCode="0_);\(0\)"/>
    <numFmt numFmtId="216" formatCode="&quot;$&quot;#,##0;\-&quot;$&quot;#,##0"/>
    <numFmt numFmtId="217" formatCode="&quot;$&quot;#,##0;[Red]\-&quot;$&quot;#,##0"/>
    <numFmt numFmtId="218" formatCode="&quot;$&quot;#,##0.00;\-&quot;$&quot;#,##0.00"/>
    <numFmt numFmtId="219" formatCode="&quot;$&quot;#,##0.00;[Red]\-&quot;$&quot;#,##0.00"/>
    <numFmt numFmtId="220" formatCode="_-&quot;$&quot;* #,##0_-;\-&quot;$&quot;* #,##0_-;_-&quot;$&quot;* &quot;-&quot;_-;_-@_-"/>
    <numFmt numFmtId="221" formatCode="_-&quot;$&quot;* #,##0.00_-;\-&quot;$&quot;* #,##0.00_-;_-&quot;$&quot;* &quot;-&quot;??_-;_-@_-"/>
    <numFmt numFmtId="222" formatCode="_(* #,##0.000000000000000_);_(* \(#,##0.000000000000000\);_(* &quot;-&quot;???????????????_);_(@_)"/>
    <numFmt numFmtId="223" formatCode="#\ ?/10"/>
    <numFmt numFmtId="224" formatCode="_(* #,##0.0000_);_(* \(#,##0.0000\);_(* &quot;-&quot;????_);_(@_)"/>
    <numFmt numFmtId="225" formatCode="#,##0.00\ ;\(#,##0.00\)"/>
  </numFmts>
  <fonts count="47">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b/>
      <sz val="8"/>
      <name val="Times New Roman"/>
      <family val="1"/>
    </font>
    <font>
      <sz val="9"/>
      <name val="Times New Roman"/>
      <family val="1"/>
    </font>
    <font>
      <sz val="10"/>
      <color indexed="10"/>
      <name val="Times New Roman"/>
      <family val="1"/>
    </font>
    <font>
      <sz val="8"/>
      <name val="Times New Roman"/>
      <family val="1"/>
    </font>
    <font>
      <sz val="10"/>
      <color indexed="56"/>
      <name val="Times New Roman"/>
      <family val="1"/>
    </font>
    <font>
      <sz val="10"/>
      <color indexed="12"/>
      <name val="Times New Roman"/>
      <family val="1"/>
    </font>
    <font>
      <i/>
      <sz val="10"/>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Times New Roman"/>
      <family val="0"/>
    </font>
    <font>
      <b/>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double"/>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51">
    <xf numFmtId="0" fontId="0" fillId="0" borderId="0" xfId="0" applyAlignment="1">
      <alignment/>
    </xf>
    <xf numFmtId="179" fontId="3" fillId="0" borderId="0" xfId="42" applyNumberFormat="1" applyFont="1" applyFill="1" applyBorder="1" applyAlignment="1">
      <alignment horizontal="center"/>
    </xf>
    <xf numFmtId="179" fontId="3" fillId="0" borderId="0" xfId="42" applyNumberFormat="1" applyFont="1" applyFill="1" applyAlignment="1">
      <alignment/>
    </xf>
    <xf numFmtId="179" fontId="3" fillId="0" borderId="0" xfId="42" applyNumberFormat="1" applyFont="1" applyFill="1" applyBorder="1" applyAlignment="1">
      <alignment/>
    </xf>
    <xf numFmtId="179" fontId="3" fillId="0" borderId="0" xfId="42" applyNumberFormat="1" applyFont="1" applyBorder="1" applyAlignment="1">
      <alignment horizontal="center"/>
    </xf>
    <xf numFmtId="0" fontId="3" fillId="0" borderId="0" xfId="57" applyFont="1">
      <alignment/>
      <protection/>
    </xf>
    <xf numFmtId="0" fontId="3" fillId="0" borderId="0" xfId="57" applyFont="1" applyAlignment="1">
      <alignment horizontal="center"/>
      <protection/>
    </xf>
    <xf numFmtId="0" fontId="4" fillId="0" borderId="0" xfId="57" applyFont="1" applyAlignment="1">
      <alignment/>
      <protection/>
    </xf>
    <xf numFmtId="0" fontId="5" fillId="0" borderId="0" xfId="57" applyFont="1" applyAlignment="1" quotePrefix="1">
      <alignment/>
      <protection/>
    </xf>
    <xf numFmtId="0" fontId="4" fillId="0" borderId="0" xfId="57" applyFont="1">
      <alignment/>
      <protection/>
    </xf>
    <xf numFmtId="0" fontId="6" fillId="0" borderId="0" xfId="57" applyFont="1" applyAlignment="1">
      <alignment horizontal="center"/>
      <protection/>
    </xf>
    <xf numFmtId="179" fontId="3" fillId="0" borderId="0" xfId="42" applyNumberFormat="1" applyFont="1" applyAlignment="1">
      <alignment/>
    </xf>
    <xf numFmtId="179" fontId="3" fillId="0" borderId="0" xfId="42" applyNumberFormat="1" applyFont="1" applyAlignment="1">
      <alignment horizontal="center"/>
    </xf>
    <xf numFmtId="179" fontId="3" fillId="0" borderId="0" xfId="42" applyNumberFormat="1" applyFont="1" applyBorder="1" applyAlignment="1">
      <alignment/>
    </xf>
    <xf numFmtId="43" fontId="3" fillId="0" borderId="0" xfId="42" applyFont="1" applyFill="1" applyBorder="1" applyAlignment="1">
      <alignment/>
    </xf>
    <xf numFmtId="43" fontId="3" fillId="0" borderId="0" xfId="42" applyFont="1" applyBorder="1" applyAlignment="1">
      <alignment/>
    </xf>
    <xf numFmtId="16" fontId="3" fillId="0" borderId="0" xfId="57" applyNumberFormat="1" applyFont="1" applyAlignment="1">
      <alignment horizontal="center"/>
      <protection/>
    </xf>
    <xf numFmtId="179" fontId="4" fillId="0" borderId="0" xfId="42" applyNumberFormat="1" applyFont="1" applyAlignment="1">
      <alignment/>
    </xf>
    <xf numFmtId="179" fontId="3" fillId="0" borderId="10" xfId="42" applyNumberFormat="1" applyFont="1" applyBorder="1" applyAlignment="1">
      <alignment/>
    </xf>
    <xf numFmtId="179" fontId="3" fillId="0" borderId="11" xfId="42" applyNumberFormat="1" applyFont="1" applyBorder="1" applyAlignment="1">
      <alignment/>
    </xf>
    <xf numFmtId="179" fontId="3" fillId="0" borderId="12" xfId="42" applyNumberFormat="1" applyFont="1" applyBorder="1" applyAlignment="1">
      <alignment/>
    </xf>
    <xf numFmtId="179" fontId="3" fillId="0" borderId="0" xfId="42" applyNumberFormat="1" applyFont="1" applyAlignment="1">
      <alignment horizontal="right"/>
    </xf>
    <xf numFmtId="179" fontId="3" fillId="0" borderId="13" xfId="42" applyNumberFormat="1" applyFont="1" applyBorder="1" applyAlignment="1">
      <alignment/>
    </xf>
    <xf numFmtId="0" fontId="3" fillId="0" borderId="0" xfId="57" applyFont="1" applyAlignment="1">
      <alignment horizontal="right"/>
      <protection/>
    </xf>
    <xf numFmtId="179" fontId="3" fillId="0" borderId="0" xfId="57" applyNumberFormat="1" applyFont="1" applyAlignment="1">
      <alignment horizontal="center"/>
      <protection/>
    </xf>
    <xf numFmtId="206" fontId="3" fillId="0" borderId="0" xfId="57" applyNumberFormat="1" applyFont="1" applyAlignment="1">
      <alignment horizontal="center"/>
      <protection/>
    </xf>
    <xf numFmtId="179" fontId="3" fillId="0" borderId="0" xfId="57" applyNumberFormat="1" applyFont="1">
      <alignment/>
      <protection/>
    </xf>
    <xf numFmtId="43" fontId="3" fillId="0" borderId="0" xfId="42" applyFont="1" applyAlignment="1">
      <alignment horizontal="center"/>
    </xf>
    <xf numFmtId="43" fontId="3" fillId="0" borderId="0" xfId="57" applyNumberFormat="1" applyFont="1" applyAlignment="1">
      <alignment horizontal="center"/>
      <protection/>
    </xf>
    <xf numFmtId="43" fontId="3" fillId="0" borderId="0" xfId="57" applyNumberFormat="1" applyFont="1">
      <alignment/>
      <protection/>
    </xf>
    <xf numFmtId="0" fontId="3" fillId="33" borderId="0" xfId="57" applyFont="1" applyFill="1">
      <alignment/>
      <protection/>
    </xf>
    <xf numFmtId="0" fontId="3" fillId="0" borderId="0" xfId="57" applyFont="1" applyAlignment="1">
      <alignment horizontal="justify"/>
      <protection/>
    </xf>
    <xf numFmtId="0" fontId="3" fillId="0" borderId="0" xfId="57" applyFont="1" applyFill="1">
      <alignment/>
      <protection/>
    </xf>
    <xf numFmtId="0" fontId="3" fillId="0" borderId="0" xfId="57" applyFont="1" applyFill="1" applyAlignment="1">
      <alignment horizontal="center"/>
      <protection/>
    </xf>
    <xf numFmtId="179" fontId="3" fillId="0" borderId="14" xfId="42" applyNumberFormat="1" applyFont="1" applyFill="1" applyBorder="1" applyAlignment="1">
      <alignment/>
    </xf>
    <xf numFmtId="179" fontId="3" fillId="0" borderId="12" xfId="42" applyNumberFormat="1" applyFont="1" applyFill="1" applyBorder="1" applyAlignment="1">
      <alignment/>
    </xf>
    <xf numFmtId="179" fontId="3" fillId="0" borderId="0" xfId="42" applyNumberFormat="1" applyFont="1" applyAlignment="1">
      <alignment horizontal="justify"/>
    </xf>
    <xf numFmtId="0" fontId="3" fillId="0" borderId="0" xfId="57" applyFont="1" applyAlignment="1">
      <alignment horizontal="left"/>
      <protection/>
    </xf>
    <xf numFmtId="43" fontId="3" fillId="0" borderId="0" xfId="42" applyFont="1" applyAlignment="1">
      <alignment/>
    </xf>
    <xf numFmtId="0" fontId="3" fillId="0" borderId="0" xfId="57" applyFont="1" applyFill="1" applyBorder="1" applyAlignment="1">
      <alignment horizontal="center"/>
      <protection/>
    </xf>
    <xf numFmtId="179" fontId="3" fillId="0" borderId="0" xfId="42" applyNumberFormat="1" applyFont="1" applyFill="1" applyAlignment="1">
      <alignment horizontal="center"/>
    </xf>
    <xf numFmtId="179" fontId="3" fillId="0" borderId="12" xfId="42" applyNumberFormat="1" applyFont="1" applyFill="1" applyBorder="1" applyAlignment="1">
      <alignment horizontal="center"/>
    </xf>
    <xf numFmtId="179" fontId="8" fillId="0" borderId="0" xfId="42" applyNumberFormat="1" applyFont="1" applyFill="1" applyBorder="1" applyAlignment="1">
      <alignment/>
    </xf>
    <xf numFmtId="179" fontId="3" fillId="0" borderId="15" xfId="42" applyNumberFormat="1" applyFont="1" applyFill="1" applyBorder="1" applyAlignment="1">
      <alignment/>
    </xf>
    <xf numFmtId="0" fontId="3" fillId="0" borderId="0" xfId="57" applyFont="1" applyFill="1" quotePrefix="1">
      <alignment/>
      <protection/>
    </xf>
    <xf numFmtId="0" fontId="4" fillId="0" borderId="0" xfId="57" applyFont="1" applyFill="1">
      <alignment/>
      <protection/>
    </xf>
    <xf numFmtId="0" fontId="3" fillId="0" borderId="0" xfId="57" applyFont="1" applyFill="1" applyAlignment="1">
      <alignment/>
      <protection/>
    </xf>
    <xf numFmtId="0" fontId="3" fillId="0" borderId="0" xfId="57" applyFont="1" applyFill="1" applyAlignment="1">
      <alignment horizontal="right"/>
      <protection/>
    </xf>
    <xf numFmtId="0" fontId="4" fillId="0" borderId="0" xfId="57" applyFont="1" applyAlignment="1">
      <alignment horizontal="left"/>
      <protection/>
    </xf>
    <xf numFmtId="0" fontId="4" fillId="0" borderId="0" xfId="57" applyFont="1" applyAlignment="1" quotePrefix="1">
      <alignment horizontal="left"/>
      <protection/>
    </xf>
    <xf numFmtId="0" fontId="3" fillId="0" borderId="0" xfId="57" applyFont="1" applyAlignment="1">
      <alignment vertical="top" wrapText="1"/>
      <protection/>
    </xf>
    <xf numFmtId="0" fontId="3" fillId="0" borderId="0" xfId="57" applyFont="1" applyBorder="1">
      <alignment/>
      <protection/>
    </xf>
    <xf numFmtId="0" fontId="4" fillId="0" borderId="0" xfId="57" applyFont="1" applyBorder="1" applyAlignment="1">
      <alignment horizontal="left"/>
      <protection/>
    </xf>
    <xf numFmtId="0" fontId="3" fillId="0" borderId="0" xfId="57" applyFont="1" applyFill="1" applyBorder="1">
      <alignment/>
      <protection/>
    </xf>
    <xf numFmtId="0" fontId="4" fillId="0" borderId="0" xfId="57" applyFont="1" applyFill="1" applyAlignment="1">
      <alignment horizontal="left"/>
      <protection/>
    </xf>
    <xf numFmtId="41" fontId="3" fillId="0" borderId="0" xfId="57" applyNumberFormat="1" applyFont="1" applyFill="1">
      <alignment/>
      <protection/>
    </xf>
    <xf numFmtId="41" fontId="3" fillId="0" borderId="0" xfId="57" applyNumberFormat="1" applyFont="1" applyFill="1" applyBorder="1">
      <alignment/>
      <protection/>
    </xf>
    <xf numFmtId="0" fontId="3" fillId="0" borderId="0" xfId="57" applyFont="1" applyFill="1" applyAlignment="1">
      <alignment vertical="top" wrapText="1"/>
      <protection/>
    </xf>
    <xf numFmtId="0" fontId="4" fillId="0" borderId="0" xfId="57" applyFont="1" applyFill="1" applyBorder="1">
      <alignment/>
      <protection/>
    </xf>
    <xf numFmtId="213" fontId="6" fillId="0" borderId="0" xfId="57" applyNumberFormat="1" applyFont="1" applyFill="1" applyBorder="1" applyAlignment="1">
      <alignment horizontal="center"/>
      <protection/>
    </xf>
    <xf numFmtId="0" fontId="4" fillId="0" borderId="0" xfId="57" applyFont="1" applyFill="1" applyAlignment="1" quotePrefix="1">
      <alignment horizontal="left"/>
      <protection/>
    </xf>
    <xf numFmtId="0" fontId="7" fillId="0" borderId="0" xfId="57" applyFont="1" applyAlignment="1">
      <alignment horizontal="left"/>
      <protection/>
    </xf>
    <xf numFmtId="0" fontId="3" fillId="0" borderId="0" xfId="0" applyFont="1" applyAlignment="1">
      <alignment/>
    </xf>
    <xf numFmtId="0" fontId="3" fillId="0" borderId="0" xfId="0" applyFont="1" applyAlignment="1">
      <alignment/>
    </xf>
    <xf numFmtId="0" fontId="3" fillId="0" borderId="0" xfId="57" applyFont="1" applyAlignment="1">
      <alignment horizontal="left" vertical="top" wrapText="1"/>
      <protection/>
    </xf>
    <xf numFmtId="0" fontId="6" fillId="0" borderId="0" xfId="57" applyFont="1" applyFill="1" applyAlignment="1">
      <alignment horizontal="center"/>
      <protection/>
    </xf>
    <xf numFmtId="43" fontId="4" fillId="0" borderId="0" xfId="42" applyFont="1" applyAlignment="1">
      <alignment/>
    </xf>
    <xf numFmtId="43" fontId="3" fillId="0" borderId="0" xfId="42" applyFont="1" applyFill="1" applyAlignment="1">
      <alignment/>
    </xf>
    <xf numFmtId="43" fontId="3" fillId="0" borderId="0" xfId="42" applyFont="1" applyAlignment="1">
      <alignment wrapText="1"/>
    </xf>
    <xf numFmtId="43" fontId="4" fillId="0" borderId="0" xfId="42" applyFont="1" applyBorder="1" applyAlignment="1">
      <alignment/>
    </xf>
    <xf numFmtId="41" fontId="6" fillId="0" borderId="0" xfId="57" applyNumberFormat="1" applyFont="1" applyFill="1" applyAlignment="1">
      <alignment horizontal="center"/>
      <protection/>
    </xf>
    <xf numFmtId="181" fontId="3" fillId="0" borderId="0" xfId="60" applyNumberFormat="1" applyFont="1" applyAlignment="1">
      <alignment/>
    </xf>
    <xf numFmtId="10" fontId="3" fillId="0" borderId="0" xfId="60" applyNumberFormat="1" applyFont="1" applyAlignment="1">
      <alignment/>
    </xf>
    <xf numFmtId="179" fontId="3" fillId="0" borderId="0" xfId="60" applyNumberFormat="1" applyFont="1" applyAlignment="1">
      <alignment/>
    </xf>
    <xf numFmtId="0" fontId="4" fillId="0" borderId="0" xfId="57" applyFont="1" applyBorder="1" applyAlignment="1">
      <alignment vertical="top" wrapText="1"/>
      <protection/>
    </xf>
    <xf numFmtId="179" fontId="3" fillId="0" borderId="15" xfId="42" applyNumberFormat="1" applyFont="1" applyBorder="1" applyAlignment="1">
      <alignment/>
    </xf>
    <xf numFmtId="179" fontId="3" fillId="0" borderId="16" xfId="42" applyNumberFormat="1" applyFont="1" applyBorder="1" applyAlignment="1">
      <alignment/>
    </xf>
    <xf numFmtId="0" fontId="9" fillId="0" borderId="0" xfId="57" applyFont="1">
      <alignment/>
      <protection/>
    </xf>
    <xf numFmtId="0" fontId="9" fillId="0" borderId="0" xfId="57" applyFont="1" applyFill="1" applyAlignment="1">
      <alignment vertical="top"/>
      <protection/>
    </xf>
    <xf numFmtId="0" fontId="3" fillId="0" borderId="0" xfId="57" applyFont="1" applyFill="1" applyAlignment="1">
      <alignment vertical="top"/>
      <protection/>
    </xf>
    <xf numFmtId="179" fontId="4" fillId="0" borderId="0" xfId="42" applyNumberFormat="1" applyFont="1" applyFill="1" applyAlignment="1">
      <alignment/>
    </xf>
    <xf numFmtId="43" fontId="4" fillId="0" borderId="0" xfId="42" applyFont="1" applyFill="1" applyAlignment="1">
      <alignment/>
    </xf>
    <xf numFmtId="15" fontId="3" fillId="0" borderId="0" xfId="57" applyNumberFormat="1" applyFont="1" applyFill="1" applyAlignment="1" quotePrefix="1">
      <alignment horizontal="center"/>
      <protection/>
    </xf>
    <xf numFmtId="0" fontId="4" fillId="0" borderId="0" xfId="57" applyFont="1" applyFill="1" applyAlignment="1">
      <alignment/>
      <protection/>
    </xf>
    <xf numFmtId="0" fontId="5" fillId="0" borderId="0" xfId="57" applyFont="1" applyFill="1" applyAlignment="1" quotePrefix="1">
      <alignment/>
      <protection/>
    </xf>
    <xf numFmtId="0" fontId="5" fillId="0" borderId="0" xfId="57" applyFont="1" applyFill="1" applyAlignment="1">
      <alignment horizontal="left"/>
      <protection/>
    </xf>
    <xf numFmtId="0" fontId="3" fillId="0" borderId="0" xfId="57" applyFont="1" applyFill="1" applyAlignment="1">
      <alignment horizontal="left" vertical="justify" wrapText="1"/>
      <protection/>
    </xf>
    <xf numFmtId="0" fontId="3" fillId="0" borderId="0" xfId="57" applyFont="1" applyFill="1" applyAlignment="1">
      <alignment vertical="justify"/>
      <protection/>
    </xf>
    <xf numFmtId="0" fontId="7" fillId="0" borderId="0" xfId="57" applyFont="1">
      <alignment/>
      <protection/>
    </xf>
    <xf numFmtId="179" fontId="7" fillId="0" borderId="0" xfId="42" applyNumberFormat="1" applyFont="1" applyBorder="1" applyAlignment="1">
      <alignment horizontal="left"/>
    </xf>
    <xf numFmtId="179" fontId="10" fillId="0" borderId="0" xfId="42" applyNumberFormat="1" applyFont="1" applyBorder="1" applyAlignment="1">
      <alignment horizontal="left"/>
    </xf>
    <xf numFmtId="0" fontId="10" fillId="0" borderId="0" xfId="57" applyFont="1">
      <alignment/>
      <protection/>
    </xf>
    <xf numFmtId="181" fontId="3" fillId="0" borderId="0" xfId="60" applyNumberFormat="1" applyFont="1" applyFill="1" applyBorder="1" applyAlignment="1">
      <alignment/>
    </xf>
    <xf numFmtId="181" fontId="3" fillId="0" borderId="0" xfId="60" applyNumberFormat="1" applyFont="1" applyFill="1" applyAlignment="1">
      <alignment/>
    </xf>
    <xf numFmtId="179" fontId="3" fillId="0" borderId="0" xfId="42" applyNumberFormat="1" applyFont="1" applyFill="1" applyAlignment="1">
      <alignment horizontal="justify"/>
    </xf>
    <xf numFmtId="0" fontId="3" fillId="0" borderId="0" xfId="57" applyFont="1" applyFill="1" applyAlignment="1">
      <alignment horizontal="justify"/>
      <protection/>
    </xf>
    <xf numFmtId="0" fontId="3" fillId="0" borderId="0" xfId="57" applyFont="1" applyFill="1" applyAlignment="1">
      <alignment horizontal="left"/>
      <protection/>
    </xf>
    <xf numFmtId="0" fontId="3" fillId="0" borderId="0" xfId="57" applyFont="1" applyFill="1" applyAlignment="1">
      <alignment horizontal="left" vertical="top" wrapText="1"/>
      <protection/>
    </xf>
    <xf numFmtId="0" fontId="3" fillId="0" borderId="0" xfId="57" applyFont="1" applyFill="1" applyAlignment="1">
      <alignment horizontal="left" vertical="top"/>
      <protection/>
    </xf>
    <xf numFmtId="0" fontId="4" fillId="0" borderId="0" xfId="57" applyFont="1" applyBorder="1" applyAlignment="1">
      <alignment horizontal="left" vertical="top" wrapText="1"/>
      <protection/>
    </xf>
    <xf numFmtId="0" fontId="0" fillId="0" borderId="0" xfId="0" applyAlignment="1">
      <alignment vertical="top" wrapText="1"/>
    </xf>
    <xf numFmtId="179" fontId="3" fillId="0" borderId="14" xfId="42" applyNumberFormat="1" applyFont="1" applyFill="1" applyBorder="1" applyAlignment="1">
      <alignment horizontal="center"/>
    </xf>
    <xf numFmtId="179" fontId="4" fillId="0" borderId="0" xfId="57" applyNumberFormat="1" applyFont="1" applyFill="1">
      <alignment/>
      <protection/>
    </xf>
    <xf numFmtId="179" fontId="3" fillId="0" borderId="0" xfId="57" applyNumberFormat="1" applyFont="1" applyFill="1">
      <alignment/>
      <protection/>
    </xf>
    <xf numFmtId="16" fontId="3" fillId="0" borderId="0" xfId="57" applyNumberFormat="1" applyFont="1" applyFill="1" applyAlignment="1">
      <alignment horizontal="center"/>
      <protection/>
    </xf>
    <xf numFmtId="179" fontId="3" fillId="0" borderId="11" xfId="42" applyNumberFormat="1" applyFont="1" applyFill="1" applyBorder="1" applyAlignment="1">
      <alignment/>
    </xf>
    <xf numFmtId="179" fontId="3" fillId="0" borderId="13" xfId="42" applyNumberFormat="1" applyFont="1" applyFill="1" applyBorder="1" applyAlignment="1">
      <alignment/>
    </xf>
    <xf numFmtId="0" fontId="3" fillId="0" borderId="0" xfId="57" applyFont="1" applyFill="1" applyAlignment="1">
      <alignment horizontal="left" vertical="justify"/>
      <protection/>
    </xf>
    <xf numFmtId="0" fontId="4" fillId="0" borderId="0" xfId="57" applyFont="1" applyFill="1" applyAlignment="1">
      <alignment horizontal="left" vertical="justify"/>
      <protection/>
    </xf>
    <xf numFmtId="0" fontId="3" fillId="0" borderId="0" xfId="57" applyFont="1" quotePrefix="1">
      <alignment/>
      <protection/>
    </xf>
    <xf numFmtId="15" fontId="3" fillId="0" borderId="0" xfId="57" applyNumberFormat="1" applyFont="1" applyFill="1" applyAlignment="1" quotePrefix="1">
      <alignment horizontal="left" vertical="justify"/>
      <protection/>
    </xf>
    <xf numFmtId="0" fontId="7" fillId="0" borderId="0" xfId="57" applyFont="1" applyFill="1">
      <alignment/>
      <protection/>
    </xf>
    <xf numFmtId="0" fontId="10" fillId="0" borderId="0" xfId="57" applyFont="1" applyFill="1">
      <alignment/>
      <protection/>
    </xf>
    <xf numFmtId="0" fontId="3" fillId="0" borderId="0" xfId="0" applyFont="1" applyFill="1" applyAlignment="1">
      <alignment vertical="top"/>
    </xf>
    <xf numFmtId="43" fontId="7" fillId="0" borderId="0" xfId="42" applyFont="1" applyFill="1" applyBorder="1" applyAlignment="1">
      <alignment/>
    </xf>
    <xf numFmtId="179" fontId="3" fillId="0" borderId="0" xfId="42" applyNumberFormat="1" applyFont="1" applyFill="1" applyBorder="1" applyAlignment="1">
      <alignment horizontal="right"/>
    </xf>
    <xf numFmtId="41" fontId="3" fillId="0" borderId="17" xfId="57" applyNumberFormat="1" applyFont="1" applyFill="1" applyBorder="1" applyAlignment="1">
      <alignment horizontal="center"/>
      <protection/>
    </xf>
    <xf numFmtId="213" fontId="3" fillId="0" borderId="17" xfId="57" applyNumberFormat="1" applyFont="1" applyFill="1" applyBorder="1" applyAlignment="1">
      <alignment horizontal="center"/>
      <protection/>
    </xf>
    <xf numFmtId="41" fontId="3" fillId="0" borderId="17" xfId="57" applyNumberFormat="1" applyFont="1" applyFill="1" applyBorder="1">
      <alignment/>
      <protection/>
    </xf>
    <xf numFmtId="41" fontId="3" fillId="0" borderId="14" xfId="57" applyNumberFormat="1" applyFont="1" applyFill="1" applyBorder="1">
      <alignment/>
      <protection/>
    </xf>
    <xf numFmtId="43" fontId="3" fillId="0" borderId="17" xfId="42" applyFont="1" applyFill="1" applyBorder="1" applyAlignment="1">
      <alignment/>
    </xf>
    <xf numFmtId="41" fontId="3" fillId="0" borderId="0" xfId="57" applyNumberFormat="1" applyFont="1" applyFill="1" applyBorder="1" applyAlignment="1">
      <alignment horizontal="center"/>
      <protection/>
    </xf>
    <xf numFmtId="213" fontId="3" fillId="0" borderId="0" xfId="57" applyNumberFormat="1" applyFont="1" applyFill="1" applyBorder="1" applyAlignment="1">
      <alignment horizontal="center"/>
      <protection/>
    </xf>
    <xf numFmtId="41" fontId="3" fillId="0" borderId="0" xfId="57" applyNumberFormat="1" applyFont="1" applyFill="1" applyAlignment="1">
      <alignment horizontal="center"/>
      <protection/>
    </xf>
    <xf numFmtId="179" fontId="3" fillId="0" borderId="18" xfId="42" applyNumberFormat="1" applyFont="1" applyFill="1" applyBorder="1" applyAlignment="1">
      <alignment/>
    </xf>
    <xf numFmtId="179" fontId="3" fillId="0" borderId="10" xfId="42" applyNumberFormat="1" applyFont="1" applyFill="1" applyBorder="1" applyAlignment="1">
      <alignment/>
    </xf>
    <xf numFmtId="179" fontId="3" fillId="0" borderId="16" xfId="42" applyNumberFormat="1" applyFont="1" applyFill="1" applyBorder="1" applyAlignment="1">
      <alignment/>
    </xf>
    <xf numFmtId="179" fontId="3" fillId="0" borderId="17" xfId="42" applyNumberFormat="1" applyFont="1" applyFill="1" applyBorder="1" applyAlignment="1">
      <alignment horizontal="center"/>
    </xf>
    <xf numFmtId="41" fontId="3" fillId="0" borderId="14" xfId="57" applyNumberFormat="1" applyFont="1" applyFill="1" applyBorder="1" applyAlignment="1">
      <alignment horizontal="center"/>
      <protection/>
    </xf>
    <xf numFmtId="0" fontId="3" fillId="0" borderId="0" xfId="57" applyFont="1" applyFill="1" applyAlignment="1">
      <alignment horizontal="justify" vertical="top" wrapText="1"/>
      <protection/>
    </xf>
    <xf numFmtId="0" fontId="3" fillId="0" borderId="0" xfId="57" applyFont="1" applyAlignment="1">
      <alignment wrapText="1"/>
      <protection/>
    </xf>
    <xf numFmtId="0" fontId="3" fillId="0" borderId="0" xfId="57" applyFont="1" applyAlignment="1">
      <alignment horizontal="left" wrapText="1"/>
      <protection/>
    </xf>
    <xf numFmtId="0" fontId="3" fillId="0" borderId="0" xfId="57" applyFont="1" applyFill="1" applyAlignment="1">
      <alignment horizontal="center" vertical="top" wrapText="1"/>
      <protection/>
    </xf>
    <xf numFmtId="0" fontId="3" fillId="0" borderId="0" xfId="57" applyFont="1" applyFill="1" applyAlignment="1">
      <alignment horizontal="center" wrapText="1"/>
      <protection/>
    </xf>
    <xf numFmtId="3" fontId="3" fillId="0" borderId="0" xfId="57" applyNumberFormat="1" applyFont="1" applyFill="1" applyAlignment="1" quotePrefix="1">
      <alignment horizontal="center"/>
      <protection/>
    </xf>
    <xf numFmtId="17" fontId="3" fillId="0" borderId="0" xfId="57" applyNumberFormat="1" applyFont="1" applyFill="1" applyAlignment="1" quotePrefix="1">
      <alignment horizontal="center"/>
      <protection/>
    </xf>
    <xf numFmtId="0" fontId="3" fillId="0" borderId="0" xfId="57" applyFont="1" applyFill="1" applyAlignment="1">
      <alignment horizontal="center"/>
      <protection/>
    </xf>
    <xf numFmtId="0" fontId="3" fillId="0" borderId="0" xfId="57" applyFont="1" applyFill="1" applyAlignment="1">
      <alignment horizontal="justify" vertical="top" wrapText="1"/>
      <protection/>
    </xf>
    <xf numFmtId="0" fontId="3" fillId="0" borderId="0" xfId="57" applyFont="1" applyAlignment="1">
      <alignment horizontal="justify" vertical="top" wrapText="1"/>
      <protection/>
    </xf>
    <xf numFmtId="0" fontId="3" fillId="0" borderId="0" xfId="57" applyFont="1" applyAlignment="1">
      <alignment horizontal="left" vertical="top" wrapText="1"/>
      <protection/>
    </xf>
    <xf numFmtId="0" fontId="3" fillId="0" borderId="0" xfId="57" applyFont="1" applyFill="1" applyAlignment="1">
      <alignment horizontal="left" vertical="top" wrapText="1"/>
      <protection/>
    </xf>
    <xf numFmtId="0" fontId="3" fillId="0" borderId="0" xfId="57" applyFont="1" applyAlignment="1">
      <alignment horizontal="justify" wrapText="1"/>
      <protection/>
    </xf>
    <xf numFmtId="0" fontId="4" fillId="0" borderId="0" xfId="57" applyFont="1" applyBorder="1" applyAlignment="1">
      <alignment horizontal="left" vertical="top" wrapText="1"/>
      <protection/>
    </xf>
    <xf numFmtId="0" fontId="4" fillId="0" borderId="0" xfId="57" applyFont="1" applyAlignment="1">
      <alignment horizontal="left" wrapText="1"/>
      <protection/>
    </xf>
    <xf numFmtId="0" fontId="3" fillId="0" borderId="0" xfId="57" applyFont="1" applyFill="1" applyAlignment="1">
      <alignment vertical="top" wrapText="1"/>
      <protection/>
    </xf>
    <xf numFmtId="0" fontId="3" fillId="0" borderId="0" xfId="57" applyFont="1" applyAlignment="1">
      <alignment horizontal="left" wrapText="1"/>
      <protection/>
    </xf>
    <xf numFmtId="0" fontId="3" fillId="0" borderId="0" xfId="57" applyFont="1" applyFill="1" applyAlignment="1">
      <alignment horizontal="justify" vertical="justify" wrapText="1"/>
      <protection/>
    </xf>
    <xf numFmtId="0" fontId="0" fillId="0" borderId="0" xfId="0" applyFill="1" applyAlignment="1">
      <alignment vertical="top" wrapText="1"/>
    </xf>
    <xf numFmtId="0" fontId="3" fillId="0" borderId="0" xfId="57" applyFont="1" applyFill="1" applyAlignment="1">
      <alignment horizontal="left" vertical="justify" wrapText="1"/>
      <protection/>
    </xf>
    <xf numFmtId="0" fontId="3" fillId="0" borderId="0" xfId="57" applyFont="1" applyFill="1" applyAlignment="1">
      <alignment horizontal="justify" wrapText="1"/>
      <protection/>
    </xf>
    <xf numFmtId="0" fontId="0" fillId="0" borderId="0" xfId="0" applyAlignment="1">
      <alignment horizontal="justify"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GW 1Q2005 Qtrly Rp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47</xdr:row>
      <xdr:rowOff>47625</xdr:rowOff>
    </xdr:from>
    <xdr:ext cx="76200" cy="200025"/>
    <xdr:sp fLocksText="0">
      <xdr:nvSpPr>
        <xdr:cNvPr id="1" name="Text Box 2"/>
        <xdr:cNvSpPr txBox="1">
          <a:spLocks noChangeArrowheads="1"/>
        </xdr:cNvSpPr>
      </xdr:nvSpPr>
      <xdr:spPr>
        <a:xfrm>
          <a:off x="2895600" y="7734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43</xdr:row>
      <xdr:rowOff>0</xdr:rowOff>
    </xdr:from>
    <xdr:to>
      <xdr:col>7</xdr:col>
      <xdr:colOff>647700</xdr:colOff>
      <xdr:row>46</xdr:row>
      <xdr:rowOff>66675</xdr:rowOff>
    </xdr:to>
    <xdr:sp>
      <xdr:nvSpPr>
        <xdr:cNvPr id="2" name="Text Box 3"/>
        <xdr:cNvSpPr txBox="1">
          <a:spLocks noChangeArrowheads="1"/>
        </xdr:cNvSpPr>
      </xdr:nvSpPr>
      <xdr:spPr>
        <a:xfrm>
          <a:off x="0" y="7038975"/>
          <a:ext cx="5934075" cy="552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Condensed Consolidated Income Statement should be read in conjunction with the Audited Financial Statements for the year ended 31 December 2008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5"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4" name="Text Box 6"/>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70</xdr:row>
      <xdr:rowOff>47625</xdr:rowOff>
    </xdr:from>
    <xdr:ext cx="76200" cy="200025"/>
    <xdr:sp fLocksText="0">
      <xdr:nvSpPr>
        <xdr:cNvPr id="1" name="Text Box 2"/>
        <xdr:cNvSpPr txBox="1">
          <a:spLocks noChangeArrowheads="1"/>
        </xdr:cNvSpPr>
      </xdr:nvSpPr>
      <xdr:spPr>
        <a:xfrm>
          <a:off x="3695700" y="11420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56</xdr:row>
      <xdr:rowOff>152400</xdr:rowOff>
    </xdr:from>
    <xdr:to>
      <xdr:col>4</xdr:col>
      <xdr:colOff>19050</xdr:colOff>
      <xdr:row>60</xdr:row>
      <xdr:rowOff>85725</xdr:rowOff>
    </xdr:to>
    <xdr:sp>
      <xdr:nvSpPr>
        <xdr:cNvPr id="2" name="Text Box 3"/>
        <xdr:cNvSpPr txBox="1">
          <a:spLocks noChangeArrowheads="1"/>
        </xdr:cNvSpPr>
      </xdr:nvSpPr>
      <xdr:spPr>
        <a:xfrm>
          <a:off x="0" y="9258300"/>
          <a:ext cx="5153025" cy="5810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Condensed Consolidated Balance Sheet should be read in conjunction with the Audited Financial Statements for the year ended 31 December 2008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5"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4" name="Text Box 6"/>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40</xdr:row>
      <xdr:rowOff>47625</xdr:rowOff>
    </xdr:from>
    <xdr:to>
      <xdr:col>6</xdr:col>
      <xdr:colOff>647700</xdr:colOff>
      <xdr:row>43</xdr:row>
      <xdr:rowOff>142875</xdr:rowOff>
    </xdr:to>
    <xdr:sp>
      <xdr:nvSpPr>
        <xdr:cNvPr id="1" name="Text Box 1"/>
        <xdr:cNvSpPr txBox="1">
          <a:spLocks noChangeArrowheads="1"/>
        </xdr:cNvSpPr>
      </xdr:nvSpPr>
      <xdr:spPr>
        <a:xfrm>
          <a:off x="9525" y="6562725"/>
          <a:ext cx="7543800" cy="581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Changes In Equity should be read in conjunction with the Audited Financial Statements for the year ended 31 December 2008 and the accompanying explanatory notes attached to the Interim Financial Statements.
</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2" name="Picture 4"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3" name="Text Box 5"/>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64</xdr:row>
      <xdr:rowOff>47625</xdr:rowOff>
    </xdr:from>
    <xdr:ext cx="66675" cy="200025"/>
    <xdr:sp fLocksText="0">
      <xdr:nvSpPr>
        <xdr:cNvPr id="1" name="Text Box 2"/>
        <xdr:cNvSpPr txBox="1">
          <a:spLocks noChangeArrowheads="1"/>
        </xdr:cNvSpPr>
      </xdr:nvSpPr>
      <xdr:spPr>
        <a:xfrm>
          <a:off x="3381375" y="1040130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58</xdr:row>
      <xdr:rowOff>9525</xdr:rowOff>
    </xdr:from>
    <xdr:to>
      <xdr:col>4</xdr:col>
      <xdr:colOff>914400</xdr:colOff>
      <xdr:row>62</xdr:row>
      <xdr:rowOff>123825</xdr:rowOff>
    </xdr:to>
    <xdr:sp>
      <xdr:nvSpPr>
        <xdr:cNvPr id="2" name="Text Box 3"/>
        <xdr:cNvSpPr txBox="1">
          <a:spLocks noChangeArrowheads="1"/>
        </xdr:cNvSpPr>
      </xdr:nvSpPr>
      <xdr:spPr>
        <a:xfrm>
          <a:off x="0" y="9391650"/>
          <a:ext cx="5381625" cy="7620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Condensed Consolidated Cash Flow Statement should be read in conjunction with the Audited Financial Statements for the year ended 31 December 2008 and the accompanying explanatory notes attached to the Interim Financial Statements.</a:t>
          </a:r>
        </a:p>
      </xdr:txBody>
    </xdr:sp>
    <xdr:clientData/>
  </xdr:twoCellAnchor>
  <xdr:twoCellAnchor>
    <xdr:from>
      <xdr:col>0</xdr:col>
      <xdr:colOff>57150</xdr:colOff>
      <xdr:row>50</xdr:row>
      <xdr:rowOff>0</xdr:rowOff>
    </xdr:from>
    <xdr:to>
      <xdr:col>4</xdr:col>
      <xdr:colOff>828675</xdr:colOff>
      <xdr:row>50</xdr:row>
      <xdr:rowOff>0</xdr:rowOff>
    </xdr:to>
    <xdr:sp>
      <xdr:nvSpPr>
        <xdr:cNvPr id="3" name="Text Box 7"/>
        <xdr:cNvSpPr txBox="1">
          <a:spLocks noChangeArrowheads="1"/>
        </xdr:cNvSpPr>
      </xdr:nvSpPr>
      <xdr:spPr>
        <a:xfrm>
          <a:off x="57150" y="8134350"/>
          <a:ext cx="52387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assets acquired and liabilities assumed from the acquisition of subsidiary companies are as follows :</a:t>
          </a:r>
        </a:p>
      </xdr:txBody>
    </xdr:sp>
    <xdr:clientData/>
  </xdr:twoCellAnchor>
  <xdr:twoCellAnchor>
    <xdr:from>
      <xdr:col>0</xdr:col>
      <xdr:colOff>38100</xdr:colOff>
      <xdr:row>50</xdr:row>
      <xdr:rowOff>142875</xdr:rowOff>
    </xdr:from>
    <xdr:to>
      <xdr:col>1</xdr:col>
      <xdr:colOff>342900</xdr:colOff>
      <xdr:row>50</xdr:row>
      <xdr:rowOff>142875</xdr:rowOff>
    </xdr:to>
    <xdr:sp>
      <xdr:nvSpPr>
        <xdr:cNvPr id="4" name="Line 8"/>
        <xdr:cNvSpPr>
          <a:spLocks/>
        </xdr:cNvSpPr>
      </xdr:nvSpPr>
      <xdr:spPr>
        <a:xfrm>
          <a:off x="38100" y="827722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xdr:col>
      <xdr:colOff>114300</xdr:colOff>
      <xdr:row>2</xdr:row>
      <xdr:rowOff>104775</xdr:rowOff>
    </xdr:to>
    <xdr:pic>
      <xdr:nvPicPr>
        <xdr:cNvPr id="5" name="Picture 11"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361950</xdr:colOff>
      <xdr:row>0</xdr:row>
      <xdr:rowOff>38100</xdr:rowOff>
    </xdr:from>
    <xdr:to>
      <xdr:col>0</xdr:col>
      <xdr:colOff>361950</xdr:colOff>
      <xdr:row>2</xdr:row>
      <xdr:rowOff>123825</xdr:rowOff>
    </xdr:to>
    <xdr:sp>
      <xdr:nvSpPr>
        <xdr:cNvPr id="6" name="Text Box 12"/>
        <xdr:cNvSpPr txBox="1">
          <a:spLocks noChangeArrowheads="1"/>
        </xdr:cNvSpPr>
      </xdr:nvSpPr>
      <xdr:spPr>
        <a:xfrm>
          <a:off x="361950" y="38100"/>
          <a:ext cx="0"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twoCellAnchor>
    <xdr:from>
      <xdr:col>1</xdr:col>
      <xdr:colOff>152400</xdr:colOff>
      <xdr:row>0</xdr:row>
      <xdr:rowOff>19050</xdr:rowOff>
    </xdr:from>
    <xdr:to>
      <xdr:col>1</xdr:col>
      <xdr:colOff>1933575</xdr:colOff>
      <xdr:row>2</xdr:row>
      <xdr:rowOff>104775</xdr:rowOff>
    </xdr:to>
    <xdr:sp>
      <xdr:nvSpPr>
        <xdr:cNvPr id="7" name="Text Box 13"/>
        <xdr:cNvSpPr txBox="1">
          <a:spLocks noChangeArrowheads="1"/>
        </xdr:cNvSpPr>
      </xdr:nvSpPr>
      <xdr:spPr>
        <a:xfrm>
          <a:off x="514350" y="1905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171</xdr:row>
      <xdr:rowOff>0</xdr:rowOff>
    </xdr:from>
    <xdr:to>
      <xdr:col>10</xdr:col>
      <xdr:colOff>523875</xdr:colOff>
      <xdr:row>171</xdr:row>
      <xdr:rowOff>0</xdr:rowOff>
    </xdr:to>
    <xdr:sp>
      <xdr:nvSpPr>
        <xdr:cNvPr id="1" name="Text 18"/>
        <xdr:cNvSpPr txBox="1">
          <a:spLocks noChangeArrowheads="1"/>
        </xdr:cNvSpPr>
      </xdr:nvSpPr>
      <xdr:spPr>
        <a:xfrm>
          <a:off x="314325" y="27460575"/>
          <a:ext cx="60769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19050</xdr:colOff>
      <xdr:row>107</xdr:row>
      <xdr:rowOff>0</xdr:rowOff>
    </xdr:from>
    <xdr:to>
      <xdr:col>10</xdr:col>
      <xdr:colOff>514350</xdr:colOff>
      <xdr:row>107</xdr:row>
      <xdr:rowOff>0</xdr:rowOff>
    </xdr:to>
    <xdr:sp>
      <xdr:nvSpPr>
        <xdr:cNvPr id="2" name="Text Box 11"/>
        <xdr:cNvSpPr txBox="1">
          <a:spLocks noChangeArrowheads="1"/>
        </xdr:cNvSpPr>
      </xdr:nvSpPr>
      <xdr:spPr>
        <a:xfrm>
          <a:off x="323850" y="17192625"/>
          <a:ext cx="60579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1</xdr:col>
      <xdr:colOff>0</xdr:colOff>
      <xdr:row>107</xdr:row>
      <xdr:rowOff>0</xdr:rowOff>
    </xdr:from>
    <xdr:to>
      <xdr:col>10</xdr:col>
      <xdr:colOff>447675</xdr:colOff>
      <xdr:row>107</xdr:row>
      <xdr:rowOff>0</xdr:rowOff>
    </xdr:to>
    <xdr:sp>
      <xdr:nvSpPr>
        <xdr:cNvPr id="3" name="Text Box 12"/>
        <xdr:cNvSpPr txBox="1">
          <a:spLocks noChangeArrowheads="1"/>
        </xdr:cNvSpPr>
      </xdr:nvSpPr>
      <xdr:spPr>
        <a:xfrm>
          <a:off x="304800" y="17192625"/>
          <a:ext cx="60102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0</xdr:col>
      <xdr:colOff>285750</xdr:colOff>
      <xdr:row>279</xdr:row>
      <xdr:rowOff>66675</xdr:rowOff>
    </xdr:from>
    <xdr:to>
      <xdr:col>12</xdr:col>
      <xdr:colOff>790575</xdr:colOff>
      <xdr:row>287</xdr:row>
      <xdr:rowOff>28575</xdr:rowOff>
    </xdr:to>
    <xdr:sp>
      <xdr:nvSpPr>
        <xdr:cNvPr id="4" name="Text Box 13"/>
        <xdr:cNvSpPr txBox="1">
          <a:spLocks noChangeArrowheads="1"/>
        </xdr:cNvSpPr>
      </xdr:nvSpPr>
      <xdr:spPr>
        <a:xfrm>
          <a:off x="285750" y="45396150"/>
          <a:ext cx="7343775" cy="12573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By order of the Board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CHOW CHOOI YOONG
</a:t>
          </a:r>
          <a:r>
            <a:rPr lang="en-US" cap="none" sz="1000" b="0" i="0" u="none" baseline="0">
              <a:solidFill>
                <a:srgbClr val="000000"/>
              </a:solidFill>
              <a:latin typeface="Times New Roman"/>
              <a:ea typeface="Times New Roman"/>
              <a:cs typeface="Times New Roman"/>
            </a:rPr>
            <a:t>Company Secretary 
</a:t>
          </a:r>
          <a:r>
            <a:rPr lang="en-US" cap="none" sz="1000" b="0" i="0" u="none" baseline="0">
              <a:solidFill>
                <a:srgbClr val="000000"/>
              </a:solidFill>
              <a:latin typeface="Times New Roman"/>
              <a:ea typeface="Times New Roman"/>
              <a:cs typeface="Times New Roman"/>
            </a:rPr>
            <a:t>MAICSA 0772574
</a:t>
          </a:r>
          <a:r>
            <a:rPr lang="en-US" cap="none" sz="1000" b="0" i="0" u="none" baseline="0">
              <a:solidFill>
                <a:srgbClr val="000000"/>
              </a:solidFill>
              <a:latin typeface="Times New Roman"/>
              <a:ea typeface="Times New Roman"/>
              <a:cs typeface="Times New Roman"/>
            </a:rPr>
            <a:t>Date: 26 November 2009
</a:t>
          </a:r>
        </a:p>
      </xdr:txBody>
    </xdr:sp>
    <xdr:clientData/>
  </xdr:twoCellAnchor>
  <xdr:twoCellAnchor>
    <xdr:from>
      <xdr:col>1</xdr:col>
      <xdr:colOff>9525</xdr:colOff>
      <xdr:row>57</xdr:row>
      <xdr:rowOff>0</xdr:rowOff>
    </xdr:from>
    <xdr:to>
      <xdr:col>10</xdr:col>
      <xdr:colOff>419100</xdr:colOff>
      <xdr:row>57</xdr:row>
      <xdr:rowOff>0</xdr:rowOff>
    </xdr:to>
    <xdr:sp>
      <xdr:nvSpPr>
        <xdr:cNvPr id="5" name="Text 18"/>
        <xdr:cNvSpPr txBox="1">
          <a:spLocks noChangeArrowheads="1"/>
        </xdr:cNvSpPr>
      </xdr:nvSpPr>
      <xdr:spPr>
        <a:xfrm>
          <a:off x="314325" y="9220200"/>
          <a:ext cx="597217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295275</xdr:colOff>
      <xdr:row>111</xdr:row>
      <xdr:rowOff>0</xdr:rowOff>
    </xdr:from>
    <xdr:to>
      <xdr:col>13</xdr:col>
      <xdr:colOff>0</xdr:colOff>
      <xdr:row>114</xdr:row>
      <xdr:rowOff>38100</xdr:rowOff>
    </xdr:to>
    <xdr:sp>
      <xdr:nvSpPr>
        <xdr:cNvPr id="6" name="Text 18"/>
        <xdr:cNvSpPr txBox="1">
          <a:spLocks noChangeArrowheads="1"/>
        </xdr:cNvSpPr>
      </xdr:nvSpPr>
      <xdr:spPr>
        <a:xfrm>
          <a:off x="295275" y="17840325"/>
          <a:ext cx="7343775" cy="523875"/>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Since the last Audited Financial Statements for the year ended 31 December 2008 until the date of this report, there were no changes in contingent liabilities and contingent assets of a material nature save as follow:-.</a:t>
          </a:r>
        </a:p>
      </xdr:txBody>
    </xdr:sp>
    <xdr:clientData/>
  </xdr:twoCellAnchor>
  <xdr:twoCellAnchor>
    <xdr:from>
      <xdr:col>1</xdr:col>
      <xdr:colOff>19050</xdr:colOff>
      <xdr:row>224</xdr:row>
      <xdr:rowOff>142875</xdr:rowOff>
    </xdr:from>
    <xdr:to>
      <xdr:col>12</xdr:col>
      <xdr:colOff>781050</xdr:colOff>
      <xdr:row>227</xdr:row>
      <xdr:rowOff>19050</xdr:rowOff>
    </xdr:to>
    <xdr:sp>
      <xdr:nvSpPr>
        <xdr:cNvPr id="7" name="Text 18"/>
        <xdr:cNvSpPr txBox="1">
          <a:spLocks noChangeArrowheads="1"/>
        </xdr:cNvSpPr>
      </xdr:nvSpPr>
      <xdr:spPr>
        <a:xfrm>
          <a:off x="323850" y="36109275"/>
          <a:ext cx="7296150" cy="390525"/>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The Group enters into forward foreign exchange contracts to hedge part of its confirmed sales orders in foreign currencies. The purpose of hedging is to minimise the impact of unfavourable movement in exchange rate.
</a:t>
          </a:r>
        </a:p>
      </xdr:txBody>
    </xdr:sp>
    <xdr:clientData/>
  </xdr:twoCellAnchor>
  <xdr:twoCellAnchor editAs="oneCell">
    <xdr:from>
      <xdr:col>0</xdr:col>
      <xdr:colOff>0</xdr:colOff>
      <xdr:row>0</xdr:row>
      <xdr:rowOff>0</xdr:rowOff>
    </xdr:from>
    <xdr:to>
      <xdr:col>1</xdr:col>
      <xdr:colOff>171450</xdr:colOff>
      <xdr:row>2</xdr:row>
      <xdr:rowOff>104775</xdr:rowOff>
    </xdr:to>
    <xdr:pic>
      <xdr:nvPicPr>
        <xdr:cNvPr id="8" name="Picture 26"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45"/>
  <sheetViews>
    <sheetView zoomScalePageLayoutView="0" workbookViewId="0" topLeftCell="A7">
      <selection activeCell="B9" sqref="B9"/>
    </sheetView>
  </sheetViews>
  <sheetFormatPr defaultColWidth="9.140625" defaultRowHeight="12.75"/>
  <cols>
    <col min="1" max="1" width="38.140625" style="5" customWidth="1"/>
    <col min="2" max="2" width="12.57421875" style="32" customWidth="1"/>
    <col min="3" max="3" width="1.7109375" style="32" customWidth="1"/>
    <col min="4" max="4" width="12.57421875" style="33" bestFit="1" customWidth="1"/>
    <col min="5" max="5" width="2.00390625" style="32" customWidth="1"/>
    <col min="6" max="6" width="10.28125" style="33" bestFit="1" customWidth="1"/>
    <col min="7" max="7" width="2.00390625" style="32" customWidth="1"/>
    <col min="8" max="8" width="12.28125" style="33" customWidth="1"/>
    <col min="9" max="16384" width="9.140625" style="5" customWidth="1"/>
  </cols>
  <sheetData>
    <row r="1" ht="12.75">
      <c r="A1" s="7"/>
    </row>
    <row r="2" ht="12.75">
      <c r="A2" s="8"/>
    </row>
    <row r="3" ht="12.75">
      <c r="A3" s="8"/>
    </row>
    <row r="4" ht="12.75">
      <c r="A4" s="9" t="s">
        <v>229</v>
      </c>
    </row>
    <row r="5" ht="12.75">
      <c r="A5" s="9"/>
    </row>
    <row r="6" ht="12.75">
      <c r="A6" s="9" t="s">
        <v>19</v>
      </c>
    </row>
    <row r="7" ht="12.75">
      <c r="A7" s="9" t="s">
        <v>219</v>
      </c>
    </row>
    <row r="8" spans="1:2" ht="12.75">
      <c r="A8" s="9" t="s">
        <v>11</v>
      </c>
      <c r="B8" s="33"/>
    </row>
    <row r="9" spans="1:2" ht="12.75">
      <c r="A9" s="9"/>
      <c r="B9" s="33"/>
    </row>
    <row r="10" spans="1:8" ht="12.75">
      <c r="A10" s="9"/>
      <c r="B10" s="136" t="s">
        <v>20</v>
      </c>
      <c r="C10" s="136"/>
      <c r="D10" s="136"/>
      <c r="F10" s="136" t="s">
        <v>25</v>
      </c>
      <c r="G10" s="136"/>
      <c r="H10" s="136"/>
    </row>
    <row r="11" spans="2:8" ht="12.75">
      <c r="B11" s="33"/>
      <c r="C11" s="33"/>
      <c r="D11" s="33" t="s">
        <v>22</v>
      </c>
      <c r="E11" s="33"/>
      <c r="G11" s="33"/>
      <c r="H11" s="33" t="s">
        <v>22</v>
      </c>
    </row>
    <row r="12" spans="2:8" ht="12.75">
      <c r="B12" s="33" t="s">
        <v>21</v>
      </c>
      <c r="C12" s="33"/>
      <c r="D12" s="33" t="s">
        <v>23</v>
      </c>
      <c r="E12" s="33"/>
      <c r="F12" s="33" t="s">
        <v>21</v>
      </c>
      <c r="G12" s="33"/>
      <c r="H12" s="33" t="s">
        <v>23</v>
      </c>
    </row>
    <row r="13" spans="2:8" ht="12.75">
      <c r="B13" s="33" t="s">
        <v>13</v>
      </c>
      <c r="C13" s="33"/>
      <c r="D13" s="33" t="s">
        <v>13</v>
      </c>
      <c r="E13" s="33"/>
      <c r="F13" s="33" t="s">
        <v>24</v>
      </c>
      <c r="G13" s="33"/>
      <c r="H13" s="33" t="s">
        <v>27</v>
      </c>
    </row>
    <row r="14" spans="2:8" ht="12.75">
      <c r="B14" s="65" t="s">
        <v>220</v>
      </c>
      <c r="C14" s="65"/>
      <c r="D14" s="65" t="s">
        <v>221</v>
      </c>
      <c r="E14" s="65"/>
      <c r="F14" s="65" t="s">
        <v>220</v>
      </c>
      <c r="G14" s="65"/>
      <c r="H14" s="65" t="s">
        <v>221</v>
      </c>
    </row>
    <row r="15" spans="2:8" ht="12.75">
      <c r="B15" s="33" t="s">
        <v>7</v>
      </c>
      <c r="D15" s="33" t="s">
        <v>7</v>
      </c>
      <c r="F15" s="33" t="s">
        <v>7</v>
      </c>
      <c r="H15" s="33" t="s">
        <v>7</v>
      </c>
    </row>
    <row r="17" spans="1:10" s="11" customFormat="1" ht="12.75">
      <c r="A17" s="11" t="s">
        <v>8</v>
      </c>
      <c r="B17" s="2">
        <v>11547</v>
      </c>
      <c r="C17" s="2"/>
      <c r="D17" s="2">
        <v>15215</v>
      </c>
      <c r="E17" s="2"/>
      <c r="F17" s="2">
        <f>8911+11010+11547</f>
        <v>31468</v>
      </c>
      <c r="G17" s="2"/>
      <c r="H17" s="2">
        <v>37346</v>
      </c>
      <c r="I17" s="73"/>
      <c r="J17" s="71"/>
    </row>
    <row r="18" spans="2:8" s="11" customFormat="1" ht="12.75">
      <c r="B18" s="2"/>
      <c r="C18" s="2"/>
      <c r="D18" s="2"/>
      <c r="E18" s="2"/>
      <c r="F18" s="2"/>
      <c r="G18" s="2"/>
      <c r="H18" s="2"/>
    </row>
    <row r="19" spans="1:8" s="11" customFormat="1" ht="12.75">
      <c r="A19" s="11" t="s">
        <v>9</v>
      </c>
      <c r="B19" s="2">
        <v>-7244</v>
      </c>
      <c r="C19" s="2"/>
      <c r="D19" s="2">
        <v>-9868</v>
      </c>
      <c r="E19" s="2"/>
      <c r="F19" s="2">
        <f>-12863-7244</f>
        <v>-20107</v>
      </c>
      <c r="G19" s="2"/>
      <c r="H19" s="2">
        <v>-24729</v>
      </c>
    </row>
    <row r="20" spans="2:8" s="11" customFormat="1" ht="12.75">
      <c r="B20" s="34"/>
      <c r="C20" s="2"/>
      <c r="D20" s="34"/>
      <c r="E20" s="2"/>
      <c r="F20" s="34"/>
      <c r="G20" s="2"/>
      <c r="H20" s="34"/>
    </row>
    <row r="21" spans="1:8" s="11" customFormat="1" ht="12.75">
      <c r="A21" s="11" t="s">
        <v>28</v>
      </c>
      <c r="B21" s="2">
        <f>SUM(B17:B20)</f>
        <v>4303</v>
      </c>
      <c r="C21" s="2"/>
      <c r="D21" s="2">
        <f>SUM(D17:D20)</f>
        <v>5347</v>
      </c>
      <c r="E21" s="2"/>
      <c r="F21" s="2">
        <f>SUM(F17:F20)</f>
        <v>11361</v>
      </c>
      <c r="G21" s="2"/>
      <c r="H21" s="2">
        <f>SUM(H17:H20)</f>
        <v>12617</v>
      </c>
    </row>
    <row r="22" spans="2:8" s="11" customFormat="1" ht="12.75">
      <c r="B22" s="2"/>
      <c r="C22" s="2"/>
      <c r="D22" s="2"/>
      <c r="E22" s="2"/>
      <c r="F22" s="2"/>
      <c r="G22" s="2"/>
      <c r="H22" s="2"/>
    </row>
    <row r="23" spans="1:8" s="11" customFormat="1" ht="12.75">
      <c r="A23" s="38" t="s">
        <v>29</v>
      </c>
      <c r="B23" s="2">
        <f>-1689-125</f>
        <v>-1814</v>
      </c>
      <c r="C23" s="2"/>
      <c r="D23" s="2">
        <v>-2684</v>
      </c>
      <c r="E23" s="2"/>
      <c r="F23" s="2">
        <f>-3614-1689-125</f>
        <v>-5428</v>
      </c>
      <c r="G23" s="2"/>
      <c r="H23" s="2">
        <v>-6372</v>
      </c>
    </row>
    <row r="24" spans="1:8" s="11" customFormat="1" ht="12.75">
      <c r="A24" s="38" t="s">
        <v>10</v>
      </c>
      <c r="B24" s="2">
        <v>280</v>
      </c>
      <c r="C24" s="2"/>
      <c r="D24" s="2">
        <v>56</v>
      </c>
      <c r="E24" s="2"/>
      <c r="F24" s="2">
        <f>213+280</f>
        <v>493</v>
      </c>
      <c r="G24" s="2"/>
      <c r="H24" s="2">
        <v>200</v>
      </c>
    </row>
    <row r="25" spans="1:8" s="11" customFormat="1" ht="12.75">
      <c r="A25" s="38"/>
      <c r="B25" s="101"/>
      <c r="C25" s="3"/>
      <c r="D25" s="101"/>
      <c r="E25" s="3"/>
      <c r="F25" s="101"/>
      <c r="G25" s="3"/>
      <c r="H25" s="101"/>
    </row>
    <row r="26" spans="1:8" s="11" customFormat="1" ht="12.75">
      <c r="A26" s="38" t="s">
        <v>167</v>
      </c>
      <c r="B26" s="1">
        <f>+B21+B23+B24</f>
        <v>2769</v>
      </c>
      <c r="C26" s="2"/>
      <c r="D26" s="1">
        <f>+D21+D23+D24</f>
        <v>2719</v>
      </c>
      <c r="E26" s="3"/>
      <c r="F26" s="1">
        <f>+F21+F23+F24</f>
        <v>6426</v>
      </c>
      <c r="G26" s="2"/>
      <c r="H26" s="1">
        <f>+H21+H23+H24</f>
        <v>6445</v>
      </c>
    </row>
    <row r="27" spans="1:8" s="11" customFormat="1" ht="12.75">
      <c r="A27" s="5"/>
      <c r="B27" s="40"/>
      <c r="C27" s="2"/>
      <c r="D27" s="40"/>
      <c r="E27" s="2"/>
      <c r="F27" s="40"/>
      <c r="G27" s="2"/>
      <c r="H27" s="40"/>
    </row>
    <row r="28" spans="1:8" s="11" customFormat="1" ht="12.75">
      <c r="A28" s="38" t="s">
        <v>6</v>
      </c>
      <c r="B28" s="40">
        <v>-517</v>
      </c>
      <c r="C28" s="2"/>
      <c r="D28" s="40">
        <v>-50</v>
      </c>
      <c r="E28" s="2"/>
      <c r="F28" s="40">
        <f>-355-517</f>
        <v>-872</v>
      </c>
      <c r="G28" s="2"/>
      <c r="H28" s="40">
        <v>-424</v>
      </c>
    </row>
    <row r="29" spans="1:8" s="11" customFormat="1" ht="12.75">
      <c r="A29" s="38"/>
      <c r="B29" s="101"/>
      <c r="C29" s="2"/>
      <c r="D29" s="101"/>
      <c r="E29" s="2"/>
      <c r="F29" s="101"/>
      <c r="G29" s="2"/>
      <c r="H29" s="101"/>
    </row>
    <row r="30" spans="1:11" s="11" customFormat="1" ht="13.5" thickBot="1">
      <c r="A30" s="38" t="s">
        <v>133</v>
      </c>
      <c r="B30" s="41">
        <f>SUM(B26:B29)</f>
        <v>2252</v>
      </c>
      <c r="C30" s="2"/>
      <c r="D30" s="41">
        <f>SUM(D26:D29)</f>
        <v>2669</v>
      </c>
      <c r="E30" s="2"/>
      <c r="F30" s="41">
        <f>SUM(F26:F29)</f>
        <v>5554</v>
      </c>
      <c r="G30" s="2"/>
      <c r="H30" s="41">
        <f>SUM(H26:H29)</f>
        <v>6021</v>
      </c>
      <c r="K30" s="72"/>
    </row>
    <row r="31" spans="1:8" s="11" customFormat="1" ht="13.5" thickTop="1">
      <c r="A31" s="38"/>
      <c r="B31" s="3"/>
      <c r="C31" s="3"/>
      <c r="D31" s="3"/>
      <c r="E31" s="3"/>
      <c r="F31" s="3"/>
      <c r="G31" s="3"/>
      <c r="H31" s="3"/>
    </row>
    <row r="32" spans="1:10" s="11" customFormat="1" ht="12.75">
      <c r="A32" s="69" t="s">
        <v>131</v>
      </c>
      <c r="B32" s="3"/>
      <c r="C32" s="3"/>
      <c r="D32" s="3"/>
      <c r="E32" s="3"/>
      <c r="F32" s="3"/>
      <c r="G32" s="3"/>
      <c r="H32" s="3"/>
      <c r="I32" s="13"/>
      <c r="J32" s="13"/>
    </row>
    <row r="33" spans="1:10" s="11" customFormat="1" ht="12.75">
      <c r="A33" s="15" t="s">
        <v>205</v>
      </c>
      <c r="B33" s="1">
        <v>2252</v>
      </c>
      <c r="C33" s="3"/>
      <c r="D33" s="1">
        <v>2662</v>
      </c>
      <c r="E33" s="3"/>
      <c r="F33" s="1">
        <v>5560</v>
      </c>
      <c r="G33" s="3"/>
      <c r="H33" s="1">
        <v>6014</v>
      </c>
      <c r="I33" s="13"/>
      <c r="J33" s="13"/>
    </row>
    <row r="34" spans="1:10" s="11" customFormat="1" ht="12.75">
      <c r="A34" s="15" t="s">
        <v>204</v>
      </c>
      <c r="B34" s="1">
        <v>0</v>
      </c>
      <c r="C34" s="3"/>
      <c r="D34" s="1">
        <v>7</v>
      </c>
      <c r="E34" s="3"/>
      <c r="F34" s="1">
        <v>-6</v>
      </c>
      <c r="G34" s="3"/>
      <c r="H34" s="1">
        <v>7</v>
      </c>
      <c r="I34" s="13"/>
      <c r="J34" s="13"/>
    </row>
    <row r="35" spans="1:10" s="11" customFormat="1" ht="13.5" thickBot="1">
      <c r="A35" s="11" t="s">
        <v>133</v>
      </c>
      <c r="B35" s="35">
        <f>B33+B34</f>
        <v>2252</v>
      </c>
      <c r="C35" s="3"/>
      <c r="D35" s="35">
        <f>D33+D34</f>
        <v>2669</v>
      </c>
      <c r="E35" s="3"/>
      <c r="F35" s="35">
        <f>F33+F34</f>
        <v>5554</v>
      </c>
      <c r="G35" s="3"/>
      <c r="H35" s="35">
        <f>H33+H34</f>
        <v>6021</v>
      </c>
      <c r="I35" s="13"/>
      <c r="J35" s="13"/>
    </row>
    <row r="36" spans="1:10" s="11" customFormat="1" ht="13.5" thickTop="1">
      <c r="A36" s="51"/>
      <c r="B36" s="3"/>
      <c r="C36" s="3"/>
      <c r="D36" s="3"/>
      <c r="E36" s="3"/>
      <c r="F36" s="3"/>
      <c r="G36" s="3"/>
      <c r="H36" s="3"/>
      <c r="I36" s="13"/>
      <c r="J36" s="13"/>
    </row>
    <row r="37" spans="1:10" s="11" customFormat="1" ht="12.75">
      <c r="A37" s="69" t="s">
        <v>140</v>
      </c>
      <c r="B37" s="14"/>
      <c r="C37" s="3"/>
      <c r="D37" s="14"/>
      <c r="E37" s="3"/>
      <c r="F37" s="14"/>
      <c r="G37" s="3"/>
      <c r="H37" s="14"/>
      <c r="I37" s="13"/>
      <c r="J37" s="13"/>
    </row>
    <row r="38" spans="1:8" s="11" customFormat="1" ht="13.5" thickBot="1">
      <c r="A38" s="68" t="s">
        <v>156</v>
      </c>
      <c r="B38" s="120">
        <f>Notes!G267</f>
        <v>1.8766510279081008</v>
      </c>
      <c r="C38" s="2"/>
      <c r="D38" s="120">
        <f>Notes!I267</f>
        <v>2.218314847376272</v>
      </c>
      <c r="E38" s="2"/>
      <c r="F38" s="120">
        <f>Notes!K267</f>
        <v>4.63329472254398</v>
      </c>
      <c r="G38" s="2"/>
      <c r="H38" s="120">
        <f>Notes!M267</f>
        <v>5.001580146704146</v>
      </c>
    </row>
    <row r="39" spans="1:8" s="11" customFormat="1" ht="13.5" thickTop="1">
      <c r="A39" s="38"/>
      <c r="B39" s="2"/>
      <c r="C39" s="2"/>
      <c r="D39" s="2"/>
      <c r="E39" s="2"/>
      <c r="F39" s="2"/>
      <c r="G39" s="2"/>
      <c r="H39" s="2"/>
    </row>
    <row r="40" spans="1:8" s="11" customFormat="1" ht="13.5" thickBot="1">
      <c r="A40" s="38" t="s">
        <v>157</v>
      </c>
      <c r="B40" s="120">
        <f>Notes!G277</f>
        <v>1.8766510279081008</v>
      </c>
      <c r="C40" s="2"/>
      <c r="D40" s="120">
        <f>Notes!I277</f>
        <v>2.218314847376272</v>
      </c>
      <c r="E40" s="2"/>
      <c r="F40" s="120">
        <f>Notes!K277</f>
        <v>4.63329472254398</v>
      </c>
      <c r="G40" s="2"/>
      <c r="H40" s="120">
        <f>Notes!M277</f>
        <v>5.001580146704146</v>
      </c>
    </row>
    <row r="41" spans="1:8" s="11" customFormat="1" ht="13.5" thickTop="1">
      <c r="A41" s="38"/>
      <c r="B41" s="92"/>
      <c r="C41" s="2"/>
      <c r="D41" s="114"/>
      <c r="E41" s="2"/>
      <c r="F41" s="92"/>
      <c r="G41" s="2"/>
      <c r="H41" s="114"/>
    </row>
    <row r="42" spans="1:8" s="11" customFormat="1" ht="12.75">
      <c r="A42" s="5" t="s">
        <v>30</v>
      </c>
      <c r="B42" s="93"/>
      <c r="C42" s="2"/>
      <c r="D42" s="93"/>
      <c r="E42" s="2"/>
      <c r="F42" s="93"/>
      <c r="G42" s="2"/>
      <c r="H42" s="93"/>
    </row>
    <row r="43" spans="2:8" s="11" customFormat="1" ht="12.75">
      <c r="B43" s="93"/>
      <c r="C43" s="2"/>
      <c r="D43" s="93"/>
      <c r="E43" s="2"/>
      <c r="F43" s="93"/>
      <c r="G43" s="2"/>
      <c r="H43" s="93"/>
    </row>
    <row r="44" spans="1:8" s="11" customFormat="1" ht="12.75">
      <c r="A44" s="36"/>
      <c r="B44" s="94"/>
      <c r="C44" s="94"/>
      <c r="D44" s="94"/>
      <c r="E44" s="94"/>
      <c r="F44" s="94"/>
      <c r="G44" s="94"/>
      <c r="H44" s="94"/>
    </row>
    <row r="45" spans="1:8" ht="12.75">
      <c r="A45" s="31"/>
      <c r="B45" s="95"/>
      <c r="C45" s="95"/>
      <c r="D45" s="95"/>
      <c r="E45" s="95"/>
      <c r="F45" s="95"/>
      <c r="G45" s="95"/>
      <c r="H45" s="95"/>
    </row>
  </sheetData>
  <sheetProtection/>
  <mergeCells count="2">
    <mergeCell ref="F10:H10"/>
    <mergeCell ref="B10:D10"/>
  </mergeCells>
  <printOptions/>
  <pageMargins left="1" right="1" top="0.5" bottom="0.5" header="0.5" footer="0.5"/>
  <pageSetup fitToHeight="1" fitToWidth="1" horizontalDpi="1200" verticalDpi="1200" orientation="portrait" paperSize="9" scale="8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68"/>
  <sheetViews>
    <sheetView zoomScalePageLayoutView="0" workbookViewId="0" topLeftCell="A1">
      <selection activeCell="B7" sqref="B7"/>
    </sheetView>
  </sheetViews>
  <sheetFormatPr defaultColWidth="9.140625" defaultRowHeight="12.75"/>
  <cols>
    <col min="1" max="1" width="50.140625" style="5" customWidth="1"/>
    <col min="2" max="2" width="12.57421875" style="32" customWidth="1"/>
    <col min="3" max="3" width="1.7109375" style="5" customWidth="1"/>
    <col min="4" max="4" width="12.57421875" style="6" bestFit="1" customWidth="1"/>
    <col min="5" max="5" width="2.00390625" style="5" customWidth="1"/>
    <col min="6" max="6" width="10.28125" style="6" bestFit="1" customWidth="1"/>
    <col min="7" max="7" width="2.7109375" style="5" customWidth="1"/>
    <col min="8" max="8" width="11.28125" style="6" bestFit="1" customWidth="1"/>
    <col min="9" max="16384" width="9.140625" style="5" customWidth="1"/>
  </cols>
  <sheetData>
    <row r="1" ht="12.75">
      <c r="A1" s="7"/>
    </row>
    <row r="2" ht="12.75">
      <c r="A2" s="8"/>
    </row>
    <row r="3" ht="12.75">
      <c r="A3" s="8"/>
    </row>
    <row r="4" ht="12.75">
      <c r="A4" s="9" t="s">
        <v>229</v>
      </c>
    </row>
    <row r="6" ht="12.75">
      <c r="A6" s="9" t="s">
        <v>222</v>
      </c>
    </row>
    <row r="7" ht="12.75">
      <c r="A7" s="9"/>
    </row>
    <row r="8" spans="2:4" ht="12.75">
      <c r="B8" s="39"/>
      <c r="D8" s="6" t="s">
        <v>14</v>
      </c>
    </row>
    <row r="9" spans="2:4" ht="12.75">
      <c r="B9" s="33" t="s">
        <v>125</v>
      </c>
      <c r="D9" s="6" t="s">
        <v>15</v>
      </c>
    </row>
    <row r="10" spans="2:4" ht="12.75">
      <c r="B10" s="33" t="s">
        <v>12</v>
      </c>
      <c r="D10" s="6" t="s">
        <v>16</v>
      </c>
    </row>
    <row r="11" spans="2:4" ht="12.75">
      <c r="B11" s="33" t="s">
        <v>31</v>
      </c>
      <c r="D11" s="6" t="s">
        <v>17</v>
      </c>
    </row>
    <row r="12" spans="2:4" ht="12.75">
      <c r="B12" s="33" t="s">
        <v>13</v>
      </c>
      <c r="D12" s="6" t="s">
        <v>18</v>
      </c>
    </row>
    <row r="13" spans="2:4" ht="12.75">
      <c r="B13" s="104" t="s">
        <v>220</v>
      </c>
      <c r="D13" s="16" t="s">
        <v>183</v>
      </c>
    </row>
    <row r="14" spans="2:4" ht="12.75">
      <c r="B14" s="33" t="s">
        <v>7</v>
      </c>
      <c r="D14" s="6" t="s">
        <v>7</v>
      </c>
    </row>
    <row r="15" ht="12.75">
      <c r="A15" s="81" t="s">
        <v>158</v>
      </c>
    </row>
    <row r="16" ht="12.75">
      <c r="A16" s="81" t="s">
        <v>159</v>
      </c>
    </row>
    <row r="17" spans="1:8" s="11" customFormat="1" ht="12.75">
      <c r="A17" s="11" t="s">
        <v>3</v>
      </c>
      <c r="B17" s="2">
        <v>48187</v>
      </c>
      <c r="D17" s="11">
        <v>50169</v>
      </c>
      <c r="F17" s="12"/>
      <c r="H17" s="12"/>
    </row>
    <row r="18" spans="1:8" s="11" customFormat="1" ht="12.75">
      <c r="A18" s="11" t="s">
        <v>168</v>
      </c>
      <c r="B18" s="2">
        <v>878</v>
      </c>
      <c r="D18" s="11">
        <v>878</v>
      </c>
      <c r="F18" s="12"/>
      <c r="H18" s="12"/>
    </row>
    <row r="19" spans="1:8" s="11" customFormat="1" ht="12.75">
      <c r="A19" s="11" t="s">
        <v>169</v>
      </c>
      <c r="B19" s="2">
        <v>0</v>
      </c>
      <c r="D19" s="11">
        <v>340</v>
      </c>
      <c r="F19" s="12"/>
      <c r="H19" s="12"/>
    </row>
    <row r="20" spans="1:8" s="11" customFormat="1" ht="12.75">
      <c r="A20" s="11" t="s">
        <v>175</v>
      </c>
      <c r="B20" s="2">
        <v>1312</v>
      </c>
      <c r="D20" s="40">
        <v>1556</v>
      </c>
      <c r="F20" s="12"/>
      <c r="H20" s="12"/>
    </row>
    <row r="21" spans="1:8" s="11" customFormat="1" ht="12.75">
      <c r="A21" s="17" t="s">
        <v>141</v>
      </c>
      <c r="B21" s="43">
        <f>SUM(B17:B20)</f>
        <v>50377</v>
      </c>
      <c r="D21" s="43">
        <f>SUM(D17:D20)</f>
        <v>52943</v>
      </c>
      <c r="F21" s="12"/>
      <c r="H21" s="12"/>
    </row>
    <row r="22" spans="1:8" s="11" customFormat="1" ht="12.75">
      <c r="A22" s="17"/>
      <c r="B22" s="2"/>
      <c r="D22" s="12"/>
      <c r="F22" s="12"/>
      <c r="H22" s="12"/>
    </row>
    <row r="23" spans="1:8" s="11" customFormat="1" ht="12.75">
      <c r="A23" s="80" t="s">
        <v>160</v>
      </c>
      <c r="B23" s="2"/>
      <c r="D23" s="12"/>
      <c r="F23" s="12"/>
      <c r="H23" s="12"/>
    </row>
    <row r="24" spans="1:8" s="11" customFormat="1" ht="12.75">
      <c r="A24" s="11" t="s">
        <v>172</v>
      </c>
      <c r="B24" s="125">
        <f>7955-125</f>
        <v>7830</v>
      </c>
      <c r="C24" s="13"/>
      <c r="D24" s="125">
        <v>6705</v>
      </c>
      <c r="E24" s="13"/>
      <c r="G24" s="13"/>
      <c r="H24" s="12"/>
    </row>
    <row r="25" spans="1:8" s="11" customFormat="1" ht="12.75">
      <c r="A25" s="13" t="s">
        <v>4</v>
      </c>
      <c r="B25" s="124">
        <v>23805</v>
      </c>
      <c r="C25" s="13"/>
      <c r="D25" s="124">
        <v>26938</v>
      </c>
      <c r="E25" s="13"/>
      <c r="F25" s="4"/>
      <c r="G25" s="13"/>
      <c r="H25" s="12"/>
    </row>
    <row r="26" spans="1:8" s="11" customFormat="1" ht="12.75">
      <c r="A26" s="13" t="s">
        <v>170</v>
      </c>
      <c r="B26" s="124">
        <v>641</v>
      </c>
      <c r="C26" s="13"/>
      <c r="D26" s="124">
        <v>731</v>
      </c>
      <c r="E26" s="13"/>
      <c r="F26" s="89"/>
      <c r="G26" s="13"/>
      <c r="H26" s="12"/>
    </row>
    <row r="27" spans="1:8" s="11" customFormat="1" ht="12.75">
      <c r="A27" s="13" t="s">
        <v>5</v>
      </c>
      <c r="B27" s="124">
        <v>14333</v>
      </c>
      <c r="C27" s="13"/>
      <c r="D27" s="124">
        <v>8715</v>
      </c>
      <c r="E27" s="13"/>
      <c r="F27" s="90"/>
      <c r="G27" s="13"/>
      <c r="H27" s="12"/>
    </row>
    <row r="28" spans="1:8" s="11" customFormat="1" ht="12.75">
      <c r="A28" s="13" t="s">
        <v>239</v>
      </c>
      <c r="B28" s="126">
        <v>579</v>
      </c>
      <c r="C28" s="13"/>
      <c r="D28" s="126">
        <v>0</v>
      </c>
      <c r="E28" s="13"/>
      <c r="F28" s="90"/>
      <c r="G28" s="13"/>
      <c r="H28" s="12"/>
    </row>
    <row r="29" spans="1:8" s="11" customFormat="1" ht="12.75">
      <c r="A29" s="17" t="s">
        <v>142</v>
      </c>
      <c r="B29" s="126">
        <f>SUM(B24:B28)</f>
        <v>47188</v>
      </c>
      <c r="C29" s="13"/>
      <c r="D29" s="19">
        <f>SUM(D24:D28)</f>
        <v>43089</v>
      </c>
      <c r="E29" s="13"/>
      <c r="F29" s="4"/>
      <c r="G29" s="13"/>
      <c r="H29" s="12"/>
    </row>
    <row r="30" spans="1:8" s="11" customFormat="1" ht="13.5" thickBot="1">
      <c r="A30" s="17" t="s">
        <v>145</v>
      </c>
      <c r="B30" s="35">
        <f>B21+B29</f>
        <v>97565</v>
      </c>
      <c r="D30" s="20">
        <f>D21+D29</f>
        <v>96032</v>
      </c>
      <c r="F30" s="12"/>
      <c r="H30" s="12"/>
    </row>
    <row r="31" spans="2:8" s="11" customFormat="1" ht="13.5" thickTop="1">
      <c r="B31" s="3"/>
      <c r="D31" s="13"/>
      <c r="F31" s="12"/>
      <c r="H31" s="12"/>
    </row>
    <row r="32" spans="1:8" s="11" customFormat="1" ht="12.75">
      <c r="A32" s="80" t="s">
        <v>161</v>
      </c>
      <c r="B32" s="2"/>
      <c r="F32" s="12"/>
      <c r="H32" s="12"/>
    </row>
    <row r="33" spans="1:4" ht="12.75">
      <c r="A33" s="38" t="s">
        <v>139</v>
      </c>
      <c r="B33" s="2">
        <v>60250</v>
      </c>
      <c r="D33" s="21">
        <v>60250</v>
      </c>
    </row>
    <row r="34" spans="1:4" ht="12.75">
      <c r="A34" s="38" t="s">
        <v>184</v>
      </c>
      <c r="B34" s="2">
        <v>-311</v>
      </c>
      <c r="D34" s="21">
        <v>-311</v>
      </c>
    </row>
    <row r="35" spans="1:4" ht="12.75">
      <c r="A35" s="67" t="s">
        <v>110</v>
      </c>
      <c r="B35" s="2">
        <v>303</v>
      </c>
      <c r="D35" s="21">
        <v>303</v>
      </c>
    </row>
    <row r="36" spans="1:6" ht="12.75">
      <c r="A36" s="5" t="s">
        <v>171</v>
      </c>
      <c r="B36" s="3">
        <f>30964-125</f>
        <v>30839</v>
      </c>
      <c r="D36" s="13">
        <v>28879</v>
      </c>
      <c r="F36" s="61"/>
    </row>
    <row r="37" spans="1:4" ht="12.75">
      <c r="A37" s="66" t="s">
        <v>206</v>
      </c>
      <c r="B37" s="106">
        <f>SUM(B33:B36)</f>
        <v>91081</v>
      </c>
      <c r="D37" s="22">
        <f>SUM(D33:D36)</f>
        <v>89121</v>
      </c>
    </row>
    <row r="38" spans="1:4" ht="12.75">
      <c r="A38" s="66" t="s">
        <v>185</v>
      </c>
      <c r="B38" s="3">
        <v>0</v>
      </c>
      <c r="D38" s="13">
        <v>6</v>
      </c>
    </row>
    <row r="39" spans="1:4" ht="12.75">
      <c r="A39" s="66" t="s">
        <v>186</v>
      </c>
      <c r="B39" s="43">
        <f>SUM(B37:B38)</f>
        <v>91081</v>
      </c>
      <c r="D39" s="75">
        <f>SUM(D37:D38)</f>
        <v>89127</v>
      </c>
    </row>
    <row r="40" spans="1:4" ht="12.75">
      <c r="A40" s="66"/>
      <c r="B40" s="3"/>
      <c r="D40" s="13"/>
    </row>
    <row r="41" spans="1:4" ht="12.75">
      <c r="A41" s="66" t="s">
        <v>162</v>
      </c>
      <c r="B41" s="3"/>
      <c r="D41" s="13"/>
    </row>
    <row r="42" spans="1:4" ht="12.75">
      <c r="A42" s="66" t="s">
        <v>163</v>
      </c>
      <c r="B42" s="3"/>
      <c r="D42" s="13"/>
    </row>
    <row r="43" spans="1:4" ht="12.75">
      <c r="A43" s="38" t="s">
        <v>116</v>
      </c>
      <c r="B43" s="3">
        <v>4081</v>
      </c>
      <c r="D43" s="13">
        <v>3806</v>
      </c>
    </row>
    <row r="44" spans="1:4" ht="12.75">
      <c r="A44" s="66" t="s">
        <v>143</v>
      </c>
      <c r="B44" s="43">
        <f>SUM(B43)</f>
        <v>4081</v>
      </c>
      <c r="D44" s="75">
        <f>SUM(D43)</f>
        <v>3806</v>
      </c>
    </row>
    <row r="45" spans="1:4" ht="12.75">
      <c r="A45" s="66"/>
      <c r="B45" s="3"/>
      <c r="D45" s="13"/>
    </row>
    <row r="46" spans="1:4" ht="12.75">
      <c r="A46" s="66" t="s">
        <v>166</v>
      </c>
      <c r="B46" s="3"/>
      <c r="D46" s="13"/>
    </row>
    <row r="47" spans="1:4" ht="12.75">
      <c r="A47" s="13" t="s">
        <v>173</v>
      </c>
      <c r="B47" s="125">
        <v>2379</v>
      </c>
      <c r="C47" s="13"/>
      <c r="D47" s="18">
        <v>3091</v>
      </c>
    </row>
    <row r="48" spans="1:4" ht="12.75">
      <c r="A48" s="13" t="s">
        <v>174</v>
      </c>
      <c r="B48" s="126">
        <v>24</v>
      </c>
      <c r="C48" s="13"/>
      <c r="D48" s="76">
        <v>8</v>
      </c>
    </row>
    <row r="49" spans="1:4" ht="12.75">
      <c r="A49" s="66" t="s">
        <v>144</v>
      </c>
      <c r="B49" s="105">
        <f>SUM(B47:B48)</f>
        <v>2403</v>
      </c>
      <c r="C49" s="13"/>
      <c r="D49" s="19">
        <f>SUM(D47:D48)</f>
        <v>3099</v>
      </c>
    </row>
    <row r="50" spans="1:4" ht="12.75">
      <c r="A50" s="81" t="s">
        <v>164</v>
      </c>
      <c r="B50" s="3">
        <f>B44+B49</f>
        <v>6484</v>
      </c>
      <c r="C50" s="13"/>
      <c r="D50" s="13">
        <f>D44+D49</f>
        <v>6905</v>
      </c>
    </row>
    <row r="51" spans="1:4" ht="12.75">
      <c r="A51" s="38"/>
      <c r="B51" s="3"/>
      <c r="D51" s="13"/>
    </row>
    <row r="52" spans="1:4" ht="13.5" thickBot="1">
      <c r="A52" s="66" t="s">
        <v>146</v>
      </c>
      <c r="B52" s="35">
        <f>B39+B50</f>
        <v>97565</v>
      </c>
      <c r="D52" s="20">
        <f>D39+D50</f>
        <v>96032</v>
      </c>
    </row>
    <row r="53" spans="1:8" ht="13.5" thickTop="1">
      <c r="A53" s="23"/>
      <c r="B53" s="102"/>
      <c r="F53" s="24"/>
      <c r="H53" s="25"/>
    </row>
    <row r="54" spans="1:8" ht="12.75">
      <c r="A54" s="96" t="s">
        <v>129</v>
      </c>
      <c r="B54" s="67">
        <f>B37/120001</f>
        <v>0.7590020083165974</v>
      </c>
      <c r="C54" s="32"/>
      <c r="D54" s="67">
        <f>D37/120001</f>
        <v>0.7426688110932409</v>
      </c>
      <c r="F54" s="24"/>
      <c r="H54" s="25"/>
    </row>
    <row r="55" spans="1:8" ht="12.75">
      <c r="A55" s="23"/>
      <c r="B55" s="102"/>
      <c r="F55" s="24"/>
      <c r="H55" s="25"/>
    </row>
    <row r="56" spans="1:9" ht="12.75">
      <c r="A56" s="37" t="s">
        <v>32</v>
      </c>
      <c r="B56" s="103"/>
      <c r="F56" s="27"/>
      <c r="H56" s="28"/>
      <c r="I56" s="29"/>
    </row>
    <row r="57" spans="1:9" ht="12.75">
      <c r="A57" s="11"/>
      <c r="B57" s="103"/>
      <c r="F57" s="27"/>
      <c r="H57" s="28"/>
      <c r="I57" s="29"/>
    </row>
    <row r="58" spans="1:9" ht="12.75">
      <c r="A58" s="11"/>
      <c r="B58" s="103"/>
      <c r="F58" s="27"/>
      <c r="H58" s="28"/>
      <c r="I58" s="29"/>
    </row>
    <row r="59" spans="1:9" ht="12.75">
      <c r="A59" s="11"/>
      <c r="B59" s="103"/>
      <c r="F59" s="27"/>
      <c r="H59" s="28"/>
      <c r="I59" s="29"/>
    </row>
    <row r="60" spans="1:9" ht="12.75">
      <c r="A60" s="11"/>
      <c r="B60" s="103"/>
      <c r="F60" s="27"/>
      <c r="H60" s="28"/>
      <c r="I60" s="29"/>
    </row>
    <row r="61" spans="1:9" ht="12.75">
      <c r="A61" s="11"/>
      <c r="B61" s="103"/>
      <c r="F61" s="27"/>
      <c r="H61" s="28"/>
      <c r="I61" s="29"/>
    </row>
    <row r="62" spans="1:9" ht="12.75">
      <c r="A62" s="11"/>
      <c r="B62" s="103"/>
      <c r="F62" s="27"/>
      <c r="H62" s="28"/>
      <c r="I62" s="29"/>
    </row>
    <row r="63" spans="1:9" ht="12.75">
      <c r="A63" s="11"/>
      <c r="B63" s="103"/>
      <c r="F63" s="27"/>
      <c r="H63" s="28"/>
      <c r="I63" s="29"/>
    </row>
    <row r="64" spans="1:9" ht="12.75">
      <c r="A64" s="11"/>
      <c r="B64" s="103"/>
      <c r="F64" s="27"/>
      <c r="H64" s="28"/>
      <c r="I64" s="29"/>
    </row>
    <row r="65" ht="12.75">
      <c r="A65" s="11" t="s">
        <v>33</v>
      </c>
    </row>
    <row r="66" ht="12.75">
      <c r="A66" s="11"/>
    </row>
    <row r="67" ht="12.75">
      <c r="A67" s="11"/>
    </row>
    <row r="68" ht="12.75">
      <c r="A68" s="11"/>
    </row>
  </sheetData>
  <sheetProtection/>
  <printOptions/>
  <pageMargins left="1" right="0.79" top="0.5" bottom="0.5" header="0.5" footer="0.5"/>
  <pageSetup fitToHeight="1" fitToWidth="1"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46"/>
  <sheetViews>
    <sheetView zoomScalePageLayoutView="0" workbookViewId="0" topLeftCell="A1">
      <selection activeCell="B10" sqref="B10"/>
    </sheetView>
  </sheetViews>
  <sheetFormatPr defaultColWidth="9.140625" defaultRowHeight="12.75"/>
  <cols>
    <col min="1" max="1" width="42.28125" style="5" customWidth="1"/>
    <col min="2" max="2" width="13.28125" style="11" customWidth="1"/>
    <col min="3" max="3" width="11.140625" style="11" customWidth="1"/>
    <col min="4" max="6" width="12.28125" style="11" customWidth="1"/>
    <col min="7" max="7" width="10.00390625" style="11" customWidth="1"/>
    <col min="8" max="16384" width="9.140625" style="5" customWidth="1"/>
  </cols>
  <sheetData>
    <row r="1" spans="1:8" ht="12.75">
      <c r="A1" s="7"/>
      <c r="B1" s="6"/>
      <c r="C1" s="5"/>
      <c r="D1" s="6"/>
      <c r="E1" s="6"/>
      <c r="F1" s="6"/>
      <c r="G1" s="5"/>
      <c r="H1" s="6"/>
    </row>
    <row r="2" spans="1:8" ht="12.75">
      <c r="A2" s="8"/>
      <c r="B2" s="6"/>
      <c r="C2" s="5"/>
      <c r="D2" s="6"/>
      <c r="E2" s="6"/>
      <c r="F2" s="6"/>
      <c r="G2" s="5"/>
      <c r="H2" s="6"/>
    </row>
    <row r="3" spans="1:8" ht="12.75">
      <c r="A3" s="8"/>
      <c r="B3" s="6"/>
      <c r="C3" s="5"/>
      <c r="D3" s="6"/>
      <c r="E3" s="6"/>
      <c r="F3" s="6"/>
      <c r="G3" s="5"/>
      <c r="H3" s="6"/>
    </row>
    <row r="4" spans="1:8" ht="12.75">
      <c r="A4" s="9" t="s">
        <v>229</v>
      </c>
      <c r="B4" s="6"/>
      <c r="C4" s="5"/>
      <c r="D4" s="6"/>
      <c r="E4" s="6"/>
      <c r="F4" s="6"/>
      <c r="G4" s="5"/>
      <c r="H4" s="6"/>
    </row>
    <row r="5" spans="1:8" ht="12.75">
      <c r="A5" s="9"/>
      <c r="B5" s="6"/>
      <c r="C5" s="5"/>
      <c r="D5" s="6"/>
      <c r="E5" s="6"/>
      <c r="F5" s="6"/>
      <c r="G5" s="5"/>
      <c r="H5" s="6"/>
    </row>
    <row r="6" ht="12.75">
      <c r="A6" s="9" t="s">
        <v>34</v>
      </c>
    </row>
    <row r="7" ht="12.75">
      <c r="A7" s="9" t="s">
        <v>225</v>
      </c>
    </row>
    <row r="8" ht="12.75">
      <c r="A8" s="9" t="s">
        <v>11</v>
      </c>
    </row>
    <row r="9" ht="12.75">
      <c r="A9" s="9"/>
    </row>
    <row r="11" spans="2:8" ht="12.75">
      <c r="B11" s="12" t="s">
        <v>35</v>
      </c>
      <c r="C11" s="12" t="s">
        <v>35</v>
      </c>
      <c r="D11" s="12" t="s">
        <v>188</v>
      </c>
      <c r="E11" s="12" t="s">
        <v>111</v>
      </c>
      <c r="F11" s="12" t="s">
        <v>189</v>
      </c>
      <c r="G11" s="12" t="s">
        <v>132</v>
      </c>
      <c r="H11" s="6"/>
    </row>
    <row r="12" spans="2:8" ht="12.75">
      <c r="B12" s="12" t="s">
        <v>26</v>
      </c>
      <c r="C12" s="12" t="s">
        <v>102</v>
      </c>
      <c r="D12" s="12" t="s">
        <v>35</v>
      </c>
      <c r="E12" s="12" t="s">
        <v>112</v>
      </c>
      <c r="F12" s="12" t="s">
        <v>190</v>
      </c>
      <c r="G12" s="12" t="s">
        <v>130</v>
      </c>
      <c r="H12" s="6"/>
    </row>
    <row r="13" spans="2:8" ht="12.75">
      <c r="B13" s="12" t="s">
        <v>7</v>
      </c>
      <c r="C13" s="12" t="s">
        <v>7</v>
      </c>
      <c r="D13" s="12" t="s">
        <v>7</v>
      </c>
      <c r="E13" s="12" t="s">
        <v>7</v>
      </c>
      <c r="F13" s="12" t="s">
        <v>7</v>
      </c>
      <c r="G13" s="12" t="s">
        <v>7</v>
      </c>
      <c r="H13" s="6"/>
    </row>
    <row r="14" spans="2:8" ht="12.75">
      <c r="B14" s="12"/>
      <c r="C14" s="12"/>
      <c r="D14" s="12"/>
      <c r="E14" s="12"/>
      <c r="F14" s="12"/>
      <c r="G14" s="12"/>
      <c r="H14" s="6"/>
    </row>
    <row r="15" spans="1:7" ht="12.75">
      <c r="A15" s="9" t="s">
        <v>187</v>
      </c>
      <c r="B15" s="13">
        <v>60250</v>
      </c>
      <c r="C15" s="13">
        <v>303</v>
      </c>
      <c r="D15" s="13">
        <v>-311</v>
      </c>
      <c r="E15" s="13">
        <v>28879</v>
      </c>
      <c r="F15" s="13">
        <v>6</v>
      </c>
      <c r="G15" s="2">
        <f>SUM(B15:F15)</f>
        <v>89127</v>
      </c>
    </row>
    <row r="16" spans="1:7" ht="12.75">
      <c r="A16" s="9"/>
      <c r="B16" s="13"/>
      <c r="C16" s="13"/>
      <c r="D16" s="13"/>
      <c r="E16" s="13"/>
      <c r="F16" s="13"/>
      <c r="G16" s="2"/>
    </row>
    <row r="17" spans="1:7" ht="12.75">
      <c r="A17" s="32" t="s">
        <v>211</v>
      </c>
      <c r="B17" s="2">
        <v>0</v>
      </c>
      <c r="C17" s="3">
        <v>0</v>
      </c>
      <c r="D17" s="3">
        <v>0</v>
      </c>
      <c r="E17" s="3">
        <v>-3600</v>
      </c>
      <c r="F17" s="3">
        <v>0</v>
      </c>
      <c r="G17" s="2">
        <f>SUM(C17:E17)</f>
        <v>-3600</v>
      </c>
    </row>
    <row r="18" spans="1:7" ht="12.75">
      <c r="A18" s="45"/>
      <c r="B18" s="2"/>
      <c r="C18" s="3"/>
      <c r="D18" s="3"/>
      <c r="E18" s="3"/>
      <c r="F18" s="3"/>
      <c r="G18" s="2"/>
    </row>
    <row r="19" spans="1:7" ht="12.75">
      <c r="A19" s="5" t="s">
        <v>133</v>
      </c>
      <c r="B19" s="3">
        <v>0</v>
      </c>
      <c r="C19" s="3">
        <v>0</v>
      </c>
      <c r="D19" s="3">
        <v>0</v>
      </c>
      <c r="E19" s="3">
        <f>+'IS'!F33</f>
        <v>5560</v>
      </c>
      <c r="F19" s="3">
        <f>+'IS'!F34</f>
        <v>-6</v>
      </c>
      <c r="G19" s="2">
        <f>SUM(B19:F19)</f>
        <v>5554</v>
      </c>
    </row>
    <row r="20" spans="2:7" ht="12.75">
      <c r="B20" s="13"/>
      <c r="C20" s="13"/>
      <c r="D20" s="13"/>
      <c r="E20" s="13"/>
      <c r="F20" s="13"/>
      <c r="G20" s="13"/>
    </row>
    <row r="21" spans="1:7" ht="13.5" thickBot="1">
      <c r="A21" s="9" t="s">
        <v>223</v>
      </c>
      <c r="B21" s="20">
        <f aca="true" t="shared" si="0" ref="B21:G21">SUM(B15:B20)</f>
        <v>60250</v>
      </c>
      <c r="C21" s="20">
        <f t="shared" si="0"/>
        <v>303</v>
      </c>
      <c r="D21" s="20">
        <f>SUM(D15:D20)</f>
        <v>-311</v>
      </c>
      <c r="E21" s="20">
        <f t="shared" si="0"/>
        <v>30839</v>
      </c>
      <c r="F21" s="20">
        <f>SUM(F15:F20)</f>
        <v>0</v>
      </c>
      <c r="G21" s="20">
        <f t="shared" si="0"/>
        <v>91081</v>
      </c>
    </row>
    <row r="22" spans="2:7" ht="13.5" thickTop="1">
      <c r="B22" s="13"/>
      <c r="C22" s="13"/>
      <c r="D22" s="13"/>
      <c r="E22" s="13"/>
      <c r="F22" s="13"/>
      <c r="G22" s="13"/>
    </row>
    <row r="23" spans="2:7" ht="12.75">
      <c r="B23" s="13"/>
      <c r="C23" s="13"/>
      <c r="D23" s="13"/>
      <c r="E23" s="13"/>
      <c r="F23" s="13"/>
      <c r="G23" s="13"/>
    </row>
    <row r="24" spans="1:7" ht="12.75">
      <c r="A24" s="9"/>
      <c r="B24" s="5"/>
      <c r="C24" s="5"/>
      <c r="D24" s="5"/>
      <c r="E24" s="5"/>
      <c r="F24" s="5"/>
      <c r="G24" s="5"/>
    </row>
    <row r="25" spans="1:7" ht="12.75">
      <c r="A25" s="9" t="s">
        <v>178</v>
      </c>
      <c r="B25" s="13">
        <v>60249</v>
      </c>
      <c r="C25" s="13">
        <v>303</v>
      </c>
      <c r="D25" s="13">
        <v>0</v>
      </c>
      <c r="E25" s="13">
        <v>26472</v>
      </c>
      <c r="F25" s="13">
        <v>0</v>
      </c>
      <c r="G25" s="2">
        <f>SUM(B25:F25)</f>
        <v>87024</v>
      </c>
    </row>
    <row r="26" spans="1:7" ht="12.75">
      <c r="A26" s="9"/>
      <c r="B26" s="3"/>
      <c r="C26" s="3"/>
      <c r="D26" s="3"/>
      <c r="E26" s="3"/>
      <c r="F26" s="3"/>
      <c r="G26" s="2"/>
    </row>
    <row r="27" spans="1:7" ht="12.75">
      <c r="A27" s="5" t="s">
        <v>184</v>
      </c>
      <c r="B27" s="3">
        <v>0</v>
      </c>
      <c r="C27" s="3">
        <v>0</v>
      </c>
      <c r="D27" s="3">
        <v>-311</v>
      </c>
      <c r="E27" s="3">
        <v>0</v>
      </c>
      <c r="F27" s="3">
        <v>0</v>
      </c>
      <c r="G27" s="2">
        <f>SUM(B27:F27)</f>
        <v>-311</v>
      </c>
    </row>
    <row r="28" spans="1:7" ht="12.75">
      <c r="A28" s="9"/>
      <c r="B28" s="3"/>
      <c r="C28" s="3"/>
      <c r="D28" s="3"/>
      <c r="E28" s="3"/>
      <c r="F28" s="3"/>
      <c r="G28" s="2"/>
    </row>
    <row r="29" spans="1:7" ht="12.75">
      <c r="A29" s="32" t="s">
        <v>211</v>
      </c>
      <c r="B29" s="2">
        <v>0</v>
      </c>
      <c r="C29" s="3">
        <v>0</v>
      </c>
      <c r="D29" s="3">
        <v>0</v>
      </c>
      <c r="E29" s="3">
        <v>-5404</v>
      </c>
      <c r="F29" s="3">
        <v>0</v>
      </c>
      <c r="G29" s="2">
        <f>SUM(C29:E29)</f>
        <v>-5404</v>
      </c>
    </row>
    <row r="30" spans="1:7" ht="12.75">
      <c r="A30" s="45"/>
      <c r="B30" s="2"/>
      <c r="C30" s="3"/>
      <c r="D30" s="3"/>
      <c r="E30" s="3"/>
      <c r="F30" s="3"/>
      <c r="G30" s="2"/>
    </row>
    <row r="31" spans="1:7" ht="12.75">
      <c r="A31" s="5" t="s">
        <v>133</v>
      </c>
      <c r="B31" s="3">
        <v>0</v>
      </c>
      <c r="C31" s="3">
        <v>0</v>
      </c>
      <c r="D31" s="3">
        <v>0</v>
      </c>
      <c r="E31" s="3">
        <v>6014</v>
      </c>
      <c r="F31" s="3">
        <v>7</v>
      </c>
      <c r="G31" s="2">
        <f>SUM(B31:F31)</f>
        <v>6021</v>
      </c>
    </row>
    <row r="32" spans="2:7" ht="12.75">
      <c r="B32" s="13"/>
      <c r="C32" s="13"/>
      <c r="D32" s="13"/>
      <c r="E32" s="13"/>
      <c r="F32" s="13"/>
      <c r="G32" s="13"/>
    </row>
    <row r="33" spans="1:7" ht="13.5" thickBot="1">
      <c r="A33" s="9" t="s">
        <v>224</v>
      </c>
      <c r="B33" s="20">
        <f aca="true" t="shared" si="1" ref="B33:G33">SUM(B25:B32)</f>
        <v>60249</v>
      </c>
      <c r="C33" s="20">
        <f t="shared" si="1"/>
        <v>303</v>
      </c>
      <c r="D33" s="20">
        <f>SUM(D25:D32)</f>
        <v>-311</v>
      </c>
      <c r="E33" s="20">
        <f t="shared" si="1"/>
        <v>27082</v>
      </c>
      <c r="F33" s="20">
        <f>SUM(F25:F32)</f>
        <v>7</v>
      </c>
      <c r="G33" s="20">
        <f t="shared" si="1"/>
        <v>87330</v>
      </c>
    </row>
    <row r="34" spans="1:7" ht="13.5" thickTop="1">
      <c r="A34" s="9"/>
      <c r="B34" s="13"/>
      <c r="C34" s="13"/>
      <c r="D34" s="13"/>
      <c r="E34" s="13"/>
      <c r="F34" s="13"/>
      <c r="G34" s="2"/>
    </row>
    <row r="35" spans="2:7" ht="12.75">
      <c r="B35" s="13"/>
      <c r="C35" s="13"/>
      <c r="D35" s="13"/>
      <c r="E35" s="13"/>
      <c r="F35" s="13"/>
      <c r="G35" s="2"/>
    </row>
    <row r="36" spans="2:7" ht="12.75">
      <c r="B36" s="13"/>
      <c r="C36" s="13"/>
      <c r="D36" s="13"/>
      <c r="E36" s="13"/>
      <c r="F36" s="13"/>
      <c r="G36" s="13"/>
    </row>
    <row r="37" spans="2:7" ht="12.75">
      <c r="B37" s="13"/>
      <c r="C37" s="13"/>
      <c r="D37" s="13"/>
      <c r="E37" s="13"/>
      <c r="F37" s="13"/>
      <c r="G37" s="13"/>
    </row>
    <row r="38" ht="12.75">
      <c r="A38" s="11"/>
    </row>
    <row r="39" ht="12.75">
      <c r="A39" s="11" t="s">
        <v>30</v>
      </c>
    </row>
    <row r="40" ht="12.75">
      <c r="A40" s="11"/>
    </row>
    <row r="41" spans="1:7" ht="12.75">
      <c r="A41" s="36"/>
      <c r="B41" s="36"/>
      <c r="C41" s="36"/>
      <c r="D41" s="36"/>
      <c r="E41" s="36"/>
      <c r="F41" s="36"/>
      <c r="G41" s="36"/>
    </row>
    <row r="42" ht="12.75">
      <c r="A42" s="11"/>
    </row>
    <row r="43" ht="12.75">
      <c r="A43" s="11"/>
    </row>
    <row r="44" ht="12.75">
      <c r="A44" s="11"/>
    </row>
    <row r="45" ht="12.75">
      <c r="A45" s="11"/>
    </row>
    <row r="46" ht="12.75">
      <c r="H46" s="31"/>
    </row>
  </sheetData>
  <sheetProtection/>
  <printOptions horizontalCentered="1"/>
  <pageMargins left="1" right="1" top="0.5" bottom="0.5" header="0.5" footer="0.5"/>
  <pageSetup fitToHeight="1" fitToWidth="1" horizontalDpi="600" verticalDpi="600" orientation="portrait" paperSize="9" scale="71" r:id="rId2"/>
  <drawing r:id="rId1"/>
</worksheet>
</file>

<file path=xl/worksheets/sheet4.xml><?xml version="1.0" encoding="utf-8"?>
<worksheet xmlns="http://schemas.openxmlformats.org/spreadsheetml/2006/main" xmlns:r="http://schemas.openxmlformats.org/officeDocument/2006/relationships">
  <dimension ref="A1:H67"/>
  <sheetViews>
    <sheetView zoomScale="110" zoomScaleNormal="110" zoomScalePageLayoutView="0" workbookViewId="0" topLeftCell="A1">
      <selection activeCell="C11" sqref="C11"/>
    </sheetView>
  </sheetViews>
  <sheetFormatPr defaultColWidth="9.140625" defaultRowHeight="12.75"/>
  <cols>
    <col min="1" max="1" width="5.421875" style="5" customWidth="1"/>
    <col min="2" max="2" width="45.28125" style="5" customWidth="1"/>
    <col min="3" max="3" width="14.57421875" style="2" bestFit="1" customWidth="1"/>
    <col min="4" max="4" width="1.7109375" style="5" customWidth="1"/>
    <col min="5" max="5" width="14.57421875" style="2" bestFit="1" customWidth="1"/>
    <col min="6" max="16384" width="9.140625" style="5" customWidth="1"/>
  </cols>
  <sheetData>
    <row r="1" spans="1:8" ht="12.75">
      <c r="A1" s="7"/>
      <c r="C1" s="5"/>
      <c r="D1" s="6"/>
      <c r="E1" s="5"/>
      <c r="F1" s="6"/>
      <c r="H1" s="6"/>
    </row>
    <row r="2" spans="1:8" ht="12.75">
      <c r="A2" s="8"/>
      <c r="C2" s="5"/>
      <c r="D2" s="6"/>
      <c r="E2" s="5"/>
      <c r="F2" s="6"/>
      <c r="H2" s="6"/>
    </row>
    <row r="3" spans="1:8" ht="12.75">
      <c r="A3" s="8"/>
      <c r="C3" s="5"/>
      <c r="D3" s="6"/>
      <c r="E3" s="5"/>
      <c r="F3" s="6"/>
      <c r="H3" s="6"/>
    </row>
    <row r="4" spans="1:8" ht="12.75">
      <c r="A4" s="9" t="s">
        <v>230</v>
      </c>
      <c r="C4" s="5"/>
      <c r="D4" s="6"/>
      <c r="E4" s="5"/>
      <c r="F4" s="6"/>
      <c r="H4" s="6"/>
    </row>
    <row r="5" spans="1:8" ht="12.75">
      <c r="A5" s="9" t="s">
        <v>226</v>
      </c>
      <c r="C5" s="5"/>
      <c r="D5" s="6"/>
      <c r="E5" s="5"/>
      <c r="F5" s="6"/>
      <c r="H5" s="6"/>
    </row>
    <row r="6" spans="1:8" ht="12.75">
      <c r="A6" s="9"/>
      <c r="C6" s="5"/>
      <c r="D6" s="6"/>
      <c r="E6" s="5"/>
      <c r="F6" s="6"/>
      <c r="H6" s="6"/>
    </row>
    <row r="7" ht="12.75">
      <c r="A7" s="9" t="s">
        <v>113</v>
      </c>
    </row>
    <row r="8" ht="12.75">
      <c r="A8" s="9" t="s">
        <v>225</v>
      </c>
    </row>
    <row r="9" spans="1:5" ht="12.75">
      <c r="A9" s="9" t="s">
        <v>11</v>
      </c>
      <c r="C9" s="32"/>
      <c r="E9" s="32"/>
    </row>
    <row r="10" spans="1:5" ht="12.75">
      <c r="A10" s="9"/>
      <c r="C10" s="33"/>
      <c r="E10" s="33"/>
    </row>
    <row r="11" spans="1:5" ht="12.75">
      <c r="A11" s="9"/>
      <c r="C11" s="6"/>
      <c r="E11" s="6"/>
    </row>
    <row r="12" spans="1:5" ht="12.75">
      <c r="A12" s="9"/>
      <c r="D12" s="6"/>
      <c r="E12" s="6" t="s">
        <v>22</v>
      </c>
    </row>
    <row r="13" spans="1:5" ht="12.75">
      <c r="A13" s="9"/>
      <c r="C13" s="6" t="s">
        <v>134</v>
      </c>
      <c r="E13" s="6" t="s">
        <v>23</v>
      </c>
    </row>
    <row r="14" spans="1:5" ht="12.75">
      <c r="A14" s="9"/>
      <c r="C14" s="6" t="s">
        <v>135</v>
      </c>
      <c r="E14" s="6" t="s">
        <v>27</v>
      </c>
    </row>
    <row r="15" spans="1:5" ht="12.75">
      <c r="A15" s="9"/>
      <c r="B15" s="9"/>
      <c r="C15" s="16" t="s">
        <v>220</v>
      </c>
      <c r="E15" s="16" t="s">
        <v>221</v>
      </c>
    </row>
    <row r="16" spans="1:5" ht="12.75">
      <c r="A16" s="9"/>
      <c r="C16" s="33" t="s">
        <v>7</v>
      </c>
      <c r="D16" s="33"/>
      <c r="E16" s="33" t="s">
        <v>7</v>
      </c>
    </row>
    <row r="17" spans="1:5" ht="12.75">
      <c r="A17" s="9"/>
      <c r="C17" s="32"/>
      <c r="E17" s="32"/>
    </row>
    <row r="18" spans="1:5" ht="12.75">
      <c r="A18" s="9" t="s">
        <v>39</v>
      </c>
      <c r="C18" s="32"/>
      <c r="E18" s="32"/>
    </row>
    <row r="19" spans="1:5" ht="12.75">
      <c r="A19" s="5" t="s">
        <v>38</v>
      </c>
      <c r="C19" s="2">
        <v>6426</v>
      </c>
      <c r="D19" s="11"/>
      <c r="E19" s="2">
        <v>6445</v>
      </c>
    </row>
    <row r="20" ht="12.75">
      <c r="D20" s="11"/>
    </row>
    <row r="21" spans="1:4" ht="12.75">
      <c r="A21" s="32" t="s">
        <v>40</v>
      </c>
      <c r="B21" s="32"/>
      <c r="D21" s="2"/>
    </row>
    <row r="22" spans="1:5" ht="12.75">
      <c r="A22" s="44" t="s">
        <v>41</v>
      </c>
      <c r="B22" s="32"/>
      <c r="C22" s="2">
        <v>1570</v>
      </c>
      <c r="D22" s="2"/>
      <c r="E22" s="2">
        <v>2797</v>
      </c>
    </row>
    <row r="23" spans="1:5" ht="12.75">
      <c r="A23" s="44" t="s">
        <v>42</v>
      </c>
      <c r="B23" s="32"/>
      <c r="C23" s="34">
        <v>-173</v>
      </c>
      <c r="D23" s="2"/>
      <c r="E23" s="34">
        <v>-60</v>
      </c>
    </row>
    <row r="24" spans="1:5" ht="12.75">
      <c r="A24" s="32" t="s">
        <v>43</v>
      </c>
      <c r="B24" s="32"/>
      <c r="C24" s="2">
        <f>SUM(C19:C23)</f>
        <v>7823</v>
      </c>
      <c r="D24" s="2"/>
      <c r="E24" s="2">
        <f>SUM(E19:E23)</f>
        <v>9182</v>
      </c>
    </row>
    <row r="25" spans="1:4" ht="12.75">
      <c r="A25" s="32"/>
      <c r="B25" s="32"/>
      <c r="D25" s="2"/>
    </row>
    <row r="26" spans="1:4" ht="12.75">
      <c r="A26" s="32" t="s">
        <v>104</v>
      </c>
      <c r="B26" s="32"/>
      <c r="D26" s="2"/>
    </row>
    <row r="27" spans="1:5" ht="12.75">
      <c r="A27" s="44" t="s">
        <v>126</v>
      </c>
      <c r="B27" s="32"/>
      <c r="C27" s="2">
        <f>1981+125</f>
        <v>2106</v>
      </c>
      <c r="D27" s="2"/>
      <c r="E27" s="2">
        <v>-470</v>
      </c>
    </row>
    <row r="28" spans="1:5" ht="12.75">
      <c r="A28" s="44" t="s">
        <v>127</v>
      </c>
      <c r="B28" s="32"/>
      <c r="C28" s="34">
        <v>-361</v>
      </c>
      <c r="D28" s="2"/>
      <c r="E28" s="34">
        <v>-1346</v>
      </c>
    </row>
    <row r="29" spans="1:5" ht="12.75">
      <c r="A29" s="32" t="s">
        <v>213</v>
      </c>
      <c r="B29" s="32"/>
      <c r="C29" s="2">
        <f>SUM(C24:C28)</f>
        <v>9568</v>
      </c>
      <c r="D29" s="2"/>
      <c r="E29" s="2">
        <f>SUM(E24:E28)</f>
        <v>7366</v>
      </c>
    </row>
    <row r="30" spans="1:4" ht="12.75">
      <c r="A30" s="32"/>
      <c r="B30" s="32"/>
      <c r="D30" s="2"/>
    </row>
    <row r="31" spans="1:5" ht="12.75">
      <c r="A31" s="32" t="s">
        <v>147</v>
      </c>
      <c r="B31" s="32"/>
      <c r="C31" s="3">
        <v>-490</v>
      </c>
      <c r="D31" s="3"/>
      <c r="E31" s="3">
        <v>-771</v>
      </c>
    </row>
    <row r="32" spans="1:5" ht="12.75">
      <c r="A32" s="32" t="s">
        <v>45</v>
      </c>
      <c r="B32" s="32"/>
      <c r="C32" s="3">
        <v>173</v>
      </c>
      <c r="D32" s="3"/>
      <c r="E32" s="3">
        <v>59</v>
      </c>
    </row>
    <row r="33" spans="1:5" ht="12.75">
      <c r="A33" s="32" t="s">
        <v>214</v>
      </c>
      <c r="B33" s="32"/>
      <c r="C33" s="43">
        <f>SUM(C29:C32)</f>
        <v>9251</v>
      </c>
      <c r="D33" s="2"/>
      <c r="E33" s="43">
        <f>SUM(E29:E32)</f>
        <v>6654</v>
      </c>
    </row>
    <row r="34" spans="1:4" ht="12.75">
      <c r="A34" s="32"/>
      <c r="B34" s="32"/>
      <c r="D34" s="2"/>
    </row>
    <row r="35" spans="1:4" ht="12.75">
      <c r="A35" s="45" t="s">
        <v>44</v>
      </c>
      <c r="B35" s="32"/>
      <c r="D35" s="2"/>
    </row>
    <row r="36" spans="1:6" ht="12.75">
      <c r="A36" s="32" t="s">
        <v>103</v>
      </c>
      <c r="B36" s="32"/>
      <c r="C36" s="2">
        <v>-167</v>
      </c>
      <c r="D36" s="2"/>
      <c r="E36" s="2">
        <v>-1883</v>
      </c>
      <c r="F36" s="88"/>
    </row>
    <row r="37" spans="1:6" ht="12.75">
      <c r="A37" s="32" t="s">
        <v>137</v>
      </c>
      <c r="B37" s="32"/>
      <c r="C37" s="2">
        <v>134</v>
      </c>
      <c r="D37" s="2"/>
      <c r="E37" s="2">
        <v>88</v>
      </c>
      <c r="F37" s="91"/>
    </row>
    <row r="38" spans="1:5" ht="12.75">
      <c r="A38" s="32" t="s">
        <v>215</v>
      </c>
      <c r="B38" s="32"/>
      <c r="C38" s="43">
        <f>SUM(C36:C37)</f>
        <v>-33</v>
      </c>
      <c r="D38" s="2"/>
      <c r="E38" s="43">
        <f>SUM(E36:E37)</f>
        <v>-1795</v>
      </c>
    </row>
    <row r="39" spans="1:4" ht="12.75">
      <c r="A39" s="45"/>
      <c r="B39" s="32"/>
      <c r="D39" s="2"/>
    </row>
    <row r="40" spans="1:4" ht="12.75">
      <c r="A40" s="45"/>
      <c r="B40" s="32"/>
      <c r="D40" s="2"/>
    </row>
    <row r="41" spans="1:4" ht="12.75">
      <c r="A41" s="45" t="s">
        <v>46</v>
      </c>
      <c r="B41" s="32"/>
      <c r="D41" s="2"/>
    </row>
    <row r="42" spans="1:5" ht="12.75">
      <c r="A42" s="32" t="s">
        <v>228</v>
      </c>
      <c r="B42" s="32"/>
      <c r="C42" s="2">
        <v>-3600</v>
      </c>
      <c r="D42" s="2"/>
      <c r="E42" s="2">
        <v>-5404</v>
      </c>
    </row>
    <row r="43" spans="1:5" ht="12.75">
      <c r="A43" s="32" t="s">
        <v>212</v>
      </c>
      <c r="B43" s="32"/>
      <c r="C43" s="2">
        <v>0</v>
      </c>
      <c r="D43" s="2"/>
      <c r="E43" s="2">
        <v>-311</v>
      </c>
    </row>
    <row r="44" spans="1:5" ht="12.75">
      <c r="A44" s="32" t="s">
        <v>216</v>
      </c>
      <c r="B44" s="32"/>
      <c r="C44" s="43">
        <f>SUM(C42:C43)</f>
        <v>-3600</v>
      </c>
      <c r="D44" s="2"/>
      <c r="E44" s="43">
        <f>SUM(E42:E43)</f>
        <v>-5715</v>
      </c>
    </row>
    <row r="45" spans="1:5" ht="12.75">
      <c r="A45" s="32"/>
      <c r="B45" s="32"/>
      <c r="C45" s="3"/>
      <c r="D45" s="2"/>
      <c r="E45" s="3"/>
    </row>
    <row r="46" spans="1:5" ht="12.75">
      <c r="A46" s="45"/>
      <c r="B46" s="32"/>
      <c r="C46" s="3"/>
      <c r="D46" s="2"/>
      <c r="E46" s="3"/>
    </row>
    <row r="47" spans="1:5" ht="12.75">
      <c r="A47" s="32" t="s">
        <v>231</v>
      </c>
      <c r="B47" s="32"/>
      <c r="C47" s="3">
        <f>C33+C38+C44</f>
        <v>5618</v>
      </c>
      <c r="D47" s="3"/>
      <c r="E47" s="3">
        <v>-856</v>
      </c>
    </row>
    <row r="48" spans="1:5" ht="12.75">
      <c r="A48" s="32" t="s">
        <v>47</v>
      </c>
      <c r="B48" s="32"/>
      <c r="C48" s="115">
        <v>8715</v>
      </c>
      <c r="D48" s="2"/>
      <c r="E48" s="115">
        <v>5744</v>
      </c>
    </row>
    <row r="49" spans="1:5" ht="13.5" thickBot="1">
      <c r="A49" s="32" t="s">
        <v>107</v>
      </c>
      <c r="B49" s="32"/>
      <c r="C49" s="35">
        <f>SUM(C47:C48)</f>
        <v>14333</v>
      </c>
      <c r="D49" s="2"/>
      <c r="E49" s="35">
        <f>SUM(E47:E48)</f>
        <v>4888</v>
      </c>
    </row>
    <row r="50" spans="1:5" ht="15" customHeight="1" thickTop="1">
      <c r="A50" s="32"/>
      <c r="B50" s="32"/>
      <c r="C50" s="42"/>
      <c r="D50" s="2"/>
      <c r="E50" s="1"/>
    </row>
    <row r="51" spans="1:4" ht="12.75">
      <c r="A51" s="2" t="s">
        <v>48</v>
      </c>
      <c r="D51" s="26"/>
    </row>
    <row r="53" ht="13.5" customHeight="1">
      <c r="C53" s="47" t="s">
        <v>7</v>
      </c>
    </row>
    <row r="54" ht="5.25" customHeight="1">
      <c r="C54" s="47"/>
    </row>
    <row r="55" spans="2:4" ht="13.5" customHeight="1">
      <c r="B55" s="62" t="s">
        <v>105</v>
      </c>
      <c r="C55" s="2">
        <v>2416</v>
      </c>
      <c r="D55"/>
    </row>
    <row r="56" spans="2:3" ht="13.5" customHeight="1">
      <c r="B56" s="63" t="s">
        <v>106</v>
      </c>
      <c r="C56" s="34">
        <v>11917</v>
      </c>
    </row>
    <row r="57" spans="2:3" ht="13.5" customHeight="1" thickBot="1">
      <c r="B57" s="63"/>
      <c r="C57" s="35">
        <f>SUM(C55:C56)</f>
        <v>14333</v>
      </c>
    </row>
    <row r="58" ht="13.5" customHeight="1" thickTop="1"/>
    <row r="59" ht="12.75">
      <c r="A59" s="11"/>
    </row>
    <row r="60" spans="3:8" s="11" customFormat="1" ht="12.75">
      <c r="C60" s="2"/>
      <c r="D60" s="12"/>
      <c r="E60" s="2"/>
      <c r="F60" s="12"/>
      <c r="H60" s="12"/>
    </row>
    <row r="61" spans="3:8" s="11" customFormat="1" ht="12.75">
      <c r="C61" s="2"/>
      <c r="D61" s="12"/>
      <c r="E61" s="2"/>
      <c r="F61" s="12"/>
      <c r="H61" s="12"/>
    </row>
    <row r="62" spans="3:8" ht="12.75">
      <c r="C62" s="32"/>
      <c r="D62" s="6"/>
      <c r="E62" s="32"/>
      <c r="F62" s="6"/>
      <c r="H62" s="6"/>
    </row>
    <row r="63" spans="3:8" ht="12.75">
      <c r="C63" s="32"/>
      <c r="D63" s="6"/>
      <c r="E63" s="32"/>
      <c r="F63" s="6"/>
      <c r="H63" s="6"/>
    </row>
    <row r="64" spans="3:8" ht="12.75">
      <c r="C64" s="32"/>
      <c r="D64" s="6"/>
      <c r="E64" s="32"/>
      <c r="F64" s="6"/>
      <c r="H64" s="6"/>
    </row>
    <row r="65" spans="3:8" ht="12.75">
      <c r="C65" s="32"/>
      <c r="D65" s="6"/>
      <c r="E65" s="32"/>
      <c r="F65" s="6"/>
      <c r="H65" s="6"/>
    </row>
    <row r="66" spans="3:8" ht="12.75">
      <c r="C66" s="32"/>
      <c r="D66" s="6"/>
      <c r="E66" s="32"/>
      <c r="F66" s="6"/>
      <c r="H66" s="6"/>
    </row>
    <row r="67" spans="3:8" ht="12.75">
      <c r="C67" s="32"/>
      <c r="D67" s="6"/>
      <c r="E67" s="32"/>
      <c r="F67" s="6"/>
      <c r="H67" s="6"/>
    </row>
  </sheetData>
  <sheetProtection/>
  <printOptions/>
  <pageMargins left="0.81" right="0.24" top="0.5" bottom="0.5" header="0.5" footer="0.5"/>
  <pageSetup horizontalDpi="1200" verticalDpi="1200" orientation="portrait" paperSize="9" scale="91" r:id="rId2"/>
  <drawing r:id="rId1"/>
</worksheet>
</file>

<file path=xl/worksheets/sheet5.xml><?xml version="1.0" encoding="utf-8"?>
<worksheet xmlns="http://schemas.openxmlformats.org/spreadsheetml/2006/main" xmlns:r="http://schemas.openxmlformats.org/officeDocument/2006/relationships">
  <dimension ref="A1:Q291"/>
  <sheetViews>
    <sheetView tabSelected="1" zoomScale="115" zoomScaleNormal="115" zoomScaleSheetLayoutView="100" zoomScalePageLayoutView="0" workbookViewId="0" topLeftCell="A1">
      <selection activeCell="A7" sqref="A7"/>
    </sheetView>
  </sheetViews>
  <sheetFormatPr defaultColWidth="9.140625" defaultRowHeight="12.75"/>
  <cols>
    <col min="1" max="1" width="4.57421875" style="48" customWidth="1"/>
    <col min="2" max="2" width="3.421875" style="5" customWidth="1"/>
    <col min="3" max="3" width="23.00390625" style="5" customWidth="1"/>
    <col min="4" max="5" width="11.28125" style="5" customWidth="1"/>
    <col min="6" max="6" width="3.140625" style="5" customWidth="1"/>
    <col min="7" max="7" width="12.7109375" style="5" customWidth="1"/>
    <col min="8" max="8" width="2.57421875" style="5" customWidth="1"/>
    <col min="9" max="9" width="13.57421875" style="5" customWidth="1"/>
    <col min="10" max="10" width="2.421875" style="5" customWidth="1"/>
    <col min="11" max="11" width="12.421875" style="5" customWidth="1"/>
    <col min="12" max="12" width="2.140625" style="5" customWidth="1"/>
    <col min="13" max="13" width="12.00390625" style="5" customWidth="1"/>
    <col min="14" max="14" width="2.00390625" style="5" customWidth="1"/>
    <col min="15" max="15" width="11.00390625" style="5" customWidth="1"/>
    <col min="16" max="16384" width="9.140625" style="5" customWidth="1"/>
  </cols>
  <sheetData>
    <row r="1" spans="1:13" ht="12.75">
      <c r="A1" s="54"/>
      <c r="B1" s="32"/>
      <c r="C1" s="83" t="s">
        <v>36</v>
      </c>
      <c r="D1" s="32"/>
      <c r="E1" s="32"/>
      <c r="F1" s="32"/>
      <c r="G1" s="32"/>
      <c r="H1" s="32"/>
      <c r="I1" s="32"/>
      <c r="J1" s="32"/>
      <c r="K1" s="32"/>
      <c r="L1" s="32"/>
      <c r="M1" s="32"/>
    </row>
    <row r="2" spans="1:13" ht="12.75">
      <c r="A2" s="54"/>
      <c r="B2" s="32"/>
      <c r="C2" s="84" t="s">
        <v>37</v>
      </c>
      <c r="D2" s="32"/>
      <c r="E2" s="32"/>
      <c r="F2" s="32"/>
      <c r="G2" s="32"/>
      <c r="H2" s="32"/>
      <c r="I2" s="32"/>
      <c r="J2" s="32"/>
      <c r="K2" s="32"/>
      <c r="L2" s="32"/>
      <c r="M2" s="32"/>
    </row>
    <row r="3" spans="1:13" ht="12.75">
      <c r="A3" s="85"/>
      <c r="B3" s="32"/>
      <c r="C3" s="32"/>
      <c r="D3" s="32"/>
      <c r="E3" s="32"/>
      <c r="F3" s="32"/>
      <c r="G3" s="32"/>
      <c r="H3" s="32"/>
      <c r="I3" s="32"/>
      <c r="J3" s="32"/>
      <c r="K3" s="32"/>
      <c r="L3" s="32"/>
      <c r="M3" s="32"/>
    </row>
    <row r="4" spans="1:13" ht="12.75">
      <c r="A4" s="54" t="s">
        <v>49</v>
      </c>
      <c r="B4" s="32"/>
      <c r="C4" s="32"/>
      <c r="D4" s="32"/>
      <c r="E4" s="32"/>
      <c r="F4" s="32"/>
      <c r="G4" s="32"/>
      <c r="H4" s="32"/>
      <c r="I4" s="32"/>
      <c r="J4" s="32"/>
      <c r="K4" s="32"/>
      <c r="L4" s="32"/>
      <c r="M4" s="32"/>
    </row>
    <row r="5" spans="1:13" ht="6.75" customHeight="1">
      <c r="A5" s="54"/>
      <c r="B5" s="32"/>
      <c r="C5" s="32"/>
      <c r="D5" s="32"/>
      <c r="E5" s="32"/>
      <c r="F5" s="32"/>
      <c r="G5" s="32"/>
      <c r="H5" s="32"/>
      <c r="I5" s="32"/>
      <c r="J5" s="32"/>
      <c r="K5" s="32"/>
      <c r="L5" s="32"/>
      <c r="M5" s="32"/>
    </row>
    <row r="6" spans="1:13" ht="12.75">
      <c r="A6" s="54" t="s">
        <v>124</v>
      </c>
      <c r="B6" s="32"/>
      <c r="C6" s="32"/>
      <c r="D6" s="32"/>
      <c r="E6" s="32"/>
      <c r="F6" s="32"/>
      <c r="G6" s="32"/>
      <c r="H6" s="32"/>
      <c r="I6" s="32"/>
      <c r="J6" s="32"/>
      <c r="K6" s="32"/>
      <c r="L6" s="32"/>
      <c r="M6" s="32"/>
    </row>
    <row r="7" spans="1:13" ht="9" customHeight="1">
      <c r="A7" s="54"/>
      <c r="B7" s="32"/>
      <c r="C7" s="32"/>
      <c r="D7" s="32"/>
      <c r="E7" s="32"/>
      <c r="F7" s="32"/>
      <c r="G7" s="32"/>
      <c r="H7" s="32"/>
      <c r="I7" s="32"/>
      <c r="J7" s="32"/>
      <c r="K7" s="32"/>
      <c r="L7" s="32"/>
      <c r="M7" s="32"/>
    </row>
    <row r="8" spans="1:13" ht="12.75">
      <c r="A8" s="60" t="s">
        <v>50</v>
      </c>
      <c r="B8" s="45" t="s">
        <v>51</v>
      </c>
      <c r="C8" s="32"/>
      <c r="D8" s="32"/>
      <c r="E8" s="32"/>
      <c r="F8" s="32"/>
      <c r="G8" s="32"/>
      <c r="H8" s="32"/>
      <c r="I8" s="32"/>
      <c r="J8" s="32"/>
      <c r="K8" s="32"/>
      <c r="L8" s="32"/>
      <c r="M8" s="32"/>
    </row>
    <row r="9" spans="1:13" ht="11.25" customHeight="1">
      <c r="A9" s="54"/>
      <c r="B9" s="32"/>
      <c r="C9" s="32"/>
      <c r="D9" s="32"/>
      <c r="E9" s="32"/>
      <c r="F9" s="32"/>
      <c r="G9" s="32"/>
      <c r="H9" s="32"/>
      <c r="I9" s="32"/>
      <c r="J9" s="32"/>
      <c r="K9" s="32"/>
      <c r="L9" s="32"/>
      <c r="M9" s="32"/>
    </row>
    <row r="10" spans="1:13" ht="12.75" customHeight="1">
      <c r="A10" s="54"/>
      <c r="B10" s="137" t="s">
        <v>179</v>
      </c>
      <c r="C10" s="137"/>
      <c r="D10" s="137"/>
      <c r="E10" s="137"/>
      <c r="F10" s="137"/>
      <c r="G10" s="137"/>
      <c r="H10" s="137"/>
      <c r="I10" s="137"/>
      <c r="J10" s="137"/>
      <c r="K10" s="137"/>
      <c r="L10" s="137"/>
      <c r="M10" s="137"/>
    </row>
    <row r="11" spans="1:13" ht="27" customHeight="1">
      <c r="A11" s="54"/>
      <c r="B11" s="137"/>
      <c r="C11" s="137"/>
      <c r="D11" s="137"/>
      <c r="E11" s="137"/>
      <c r="F11" s="137"/>
      <c r="G11" s="137"/>
      <c r="H11" s="137"/>
      <c r="I11" s="137"/>
      <c r="J11" s="137"/>
      <c r="K11" s="137"/>
      <c r="L11" s="137"/>
      <c r="M11" s="137"/>
    </row>
    <row r="12" spans="1:13" ht="13.5" customHeight="1">
      <c r="A12" s="54"/>
      <c r="B12" s="137"/>
      <c r="C12" s="137"/>
      <c r="D12" s="137"/>
      <c r="E12" s="137"/>
      <c r="F12" s="137"/>
      <c r="G12" s="137"/>
      <c r="H12" s="137"/>
      <c r="I12" s="137"/>
      <c r="J12" s="137"/>
      <c r="K12" s="137"/>
      <c r="L12" s="137"/>
      <c r="M12" s="137"/>
    </row>
    <row r="13" spans="1:13" ht="12.75" customHeight="1">
      <c r="A13" s="54"/>
      <c r="B13" s="137" t="s">
        <v>191</v>
      </c>
      <c r="C13" s="137"/>
      <c r="D13" s="137"/>
      <c r="E13" s="137"/>
      <c r="F13" s="137"/>
      <c r="G13" s="137"/>
      <c r="H13" s="137"/>
      <c r="I13" s="137"/>
      <c r="J13" s="137"/>
      <c r="K13" s="137"/>
      <c r="L13" s="137"/>
      <c r="M13" s="137"/>
    </row>
    <row r="14" spans="1:13" ht="12.75">
      <c r="A14" s="54"/>
      <c r="B14" s="137"/>
      <c r="C14" s="137"/>
      <c r="D14" s="137"/>
      <c r="E14" s="137"/>
      <c r="F14" s="137"/>
      <c r="G14" s="137"/>
      <c r="H14" s="137"/>
      <c r="I14" s="137"/>
      <c r="J14" s="137"/>
      <c r="K14" s="137"/>
      <c r="L14" s="137"/>
      <c r="M14" s="137"/>
    </row>
    <row r="15" spans="1:13" ht="12.75">
      <c r="A15" s="54"/>
      <c r="B15" s="137"/>
      <c r="C15" s="137"/>
      <c r="D15" s="137"/>
      <c r="E15" s="137"/>
      <c r="F15" s="137"/>
      <c r="G15" s="137"/>
      <c r="H15" s="137"/>
      <c r="I15" s="137"/>
      <c r="J15" s="137"/>
      <c r="K15" s="137"/>
      <c r="L15" s="137"/>
      <c r="M15" s="137"/>
    </row>
    <row r="16" spans="1:13" ht="12.75">
      <c r="A16" s="54"/>
      <c r="B16" s="137"/>
      <c r="C16" s="137"/>
      <c r="D16" s="137"/>
      <c r="E16" s="137"/>
      <c r="F16" s="137"/>
      <c r="G16" s="137"/>
      <c r="H16" s="137"/>
      <c r="I16" s="137"/>
      <c r="J16" s="137"/>
      <c r="K16" s="137"/>
      <c r="L16" s="137"/>
      <c r="M16" s="137"/>
    </row>
    <row r="17" spans="1:13" ht="12.75">
      <c r="A17" s="54"/>
      <c r="B17" s="137"/>
      <c r="C17" s="137"/>
      <c r="D17" s="137"/>
      <c r="E17" s="137"/>
      <c r="F17" s="137"/>
      <c r="G17" s="137"/>
      <c r="H17" s="137"/>
      <c r="I17" s="137"/>
      <c r="J17" s="137"/>
      <c r="K17" s="137"/>
      <c r="L17" s="137"/>
      <c r="M17" s="137"/>
    </row>
    <row r="18" spans="1:13" ht="12.75" customHeight="1">
      <c r="A18" s="54"/>
      <c r="B18" s="137" t="s">
        <v>192</v>
      </c>
      <c r="C18" s="137"/>
      <c r="D18" s="137"/>
      <c r="E18" s="137"/>
      <c r="F18" s="137"/>
      <c r="G18" s="137"/>
      <c r="H18" s="137"/>
      <c r="I18" s="137"/>
      <c r="J18" s="137"/>
      <c r="K18" s="137"/>
      <c r="L18" s="137"/>
      <c r="M18" s="137"/>
    </row>
    <row r="19" spans="1:13" ht="12.75">
      <c r="A19" s="54"/>
      <c r="B19" s="137"/>
      <c r="C19" s="137"/>
      <c r="D19" s="137"/>
      <c r="E19" s="137"/>
      <c r="F19" s="137"/>
      <c r="G19" s="137"/>
      <c r="H19" s="137"/>
      <c r="I19" s="137"/>
      <c r="J19" s="137"/>
      <c r="K19" s="137"/>
      <c r="L19" s="137"/>
      <c r="M19" s="137"/>
    </row>
    <row r="20" spans="1:13" ht="12.75">
      <c r="A20" s="54"/>
      <c r="B20" s="137"/>
      <c r="C20" s="137"/>
      <c r="D20" s="137"/>
      <c r="E20" s="137"/>
      <c r="F20" s="137"/>
      <c r="G20" s="137"/>
      <c r="H20" s="137"/>
      <c r="I20" s="137"/>
      <c r="J20" s="137"/>
      <c r="K20" s="137"/>
      <c r="L20" s="137"/>
      <c r="M20" s="137"/>
    </row>
    <row r="21" spans="1:14" ht="12.75">
      <c r="A21" s="54"/>
      <c r="B21" s="137"/>
      <c r="C21" s="137"/>
      <c r="D21" s="137"/>
      <c r="E21" s="137"/>
      <c r="F21" s="137"/>
      <c r="G21" s="137"/>
      <c r="H21" s="137"/>
      <c r="I21" s="137"/>
      <c r="J21" s="137"/>
      <c r="K21" s="137"/>
      <c r="L21" s="137"/>
      <c r="M21" s="137"/>
      <c r="N21" s="88"/>
    </row>
    <row r="22" spans="1:17" ht="12.75">
      <c r="A22" s="54"/>
      <c r="B22" s="9" t="s">
        <v>193</v>
      </c>
      <c r="C22" s="107"/>
      <c r="D22" s="107"/>
      <c r="E22" s="107"/>
      <c r="F22" s="107"/>
      <c r="G22" s="107"/>
      <c r="H22" s="107"/>
      <c r="I22" s="107"/>
      <c r="J22" s="107"/>
      <c r="K22" s="108" t="s">
        <v>194</v>
      </c>
      <c r="L22" s="107"/>
      <c r="N22" s="107"/>
      <c r="O22" s="107"/>
      <c r="P22" s="53"/>
      <c r="Q22" s="53"/>
    </row>
    <row r="23" spans="1:17" ht="12.75">
      <c r="A23" s="54"/>
      <c r="B23" s="109"/>
      <c r="C23" s="107"/>
      <c r="D23" s="107"/>
      <c r="E23" s="107"/>
      <c r="F23" s="107"/>
      <c r="G23" s="107"/>
      <c r="H23" s="107"/>
      <c r="I23" s="107"/>
      <c r="J23" s="107"/>
      <c r="K23" s="107"/>
      <c r="L23" s="107"/>
      <c r="N23" s="107"/>
      <c r="O23" s="107"/>
      <c r="P23" s="53"/>
      <c r="Q23" s="53"/>
    </row>
    <row r="24" spans="1:17" ht="12.75">
      <c r="A24" s="54"/>
      <c r="B24" s="109" t="s">
        <v>196</v>
      </c>
      <c r="C24" s="107"/>
      <c r="D24" s="107"/>
      <c r="E24" s="107"/>
      <c r="F24" s="107"/>
      <c r="G24" s="107"/>
      <c r="H24" s="107"/>
      <c r="I24" s="107"/>
      <c r="J24" s="107"/>
      <c r="K24" s="110" t="s">
        <v>195</v>
      </c>
      <c r="L24" s="107"/>
      <c r="N24" s="107"/>
      <c r="O24" s="107"/>
      <c r="P24" s="53"/>
      <c r="Q24" s="53"/>
    </row>
    <row r="25" spans="1:17" ht="12.75">
      <c r="A25" s="54"/>
      <c r="B25" s="109" t="s">
        <v>197</v>
      </c>
      <c r="C25" s="107"/>
      <c r="D25" s="107"/>
      <c r="E25" s="107"/>
      <c r="F25" s="107"/>
      <c r="G25" s="107"/>
      <c r="H25" s="107"/>
      <c r="I25" s="107"/>
      <c r="J25" s="107"/>
      <c r="K25" s="110" t="s">
        <v>195</v>
      </c>
      <c r="L25" s="107"/>
      <c r="N25" s="107"/>
      <c r="O25" s="107"/>
      <c r="P25" s="53"/>
      <c r="Q25" s="53"/>
    </row>
    <row r="26" spans="1:17" ht="12.75">
      <c r="A26" s="54"/>
      <c r="B26" s="109" t="s">
        <v>240</v>
      </c>
      <c r="C26" s="107"/>
      <c r="D26" s="107"/>
      <c r="E26" s="107"/>
      <c r="F26" s="107"/>
      <c r="G26" s="107"/>
      <c r="H26" s="107"/>
      <c r="I26" s="107"/>
      <c r="J26" s="107"/>
      <c r="K26" s="110" t="s">
        <v>257</v>
      </c>
      <c r="L26" s="107"/>
      <c r="N26" s="107"/>
      <c r="O26" s="107"/>
      <c r="P26" s="53"/>
      <c r="Q26" s="53"/>
    </row>
    <row r="27" spans="1:17" ht="12.75">
      <c r="A27" s="54"/>
      <c r="B27" s="109" t="s">
        <v>241</v>
      </c>
      <c r="C27" s="107"/>
      <c r="D27" s="107"/>
      <c r="E27" s="107"/>
      <c r="F27" s="107"/>
      <c r="G27" s="107"/>
      <c r="H27" s="107"/>
      <c r="I27" s="107"/>
      <c r="J27" s="107"/>
      <c r="K27" s="110" t="s">
        <v>195</v>
      </c>
      <c r="L27" s="107"/>
      <c r="N27" s="107"/>
      <c r="O27" s="107"/>
      <c r="P27" s="53"/>
      <c r="Q27" s="53"/>
    </row>
    <row r="28" spans="1:17" ht="12.75">
      <c r="A28" s="54"/>
      <c r="B28" s="109" t="s">
        <v>254</v>
      </c>
      <c r="C28" s="107"/>
      <c r="D28" s="107"/>
      <c r="E28" s="107"/>
      <c r="F28" s="107"/>
      <c r="G28" s="107"/>
      <c r="H28" s="107"/>
      <c r="I28" s="107"/>
      <c r="J28" s="107"/>
      <c r="K28" s="110" t="s">
        <v>195</v>
      </c>
      <c r="L28" s="107"/>
      <c r="N28" s="107"/>
      <c r="O28" s="107"/>
      <c r="P28" s="53"/>
      <c r="Q28" s="53"/>
    </row>
    <row r="29" spans="1:17" ht="12.75">
      <c r="A29" s="54"/>
      <c r="B29" s="109" t="s">
        <v>244</v>
      </c>
      <c r="C29" s="107"/>
      <c r="D29" s="107"/>
      <c r="E29" s="107"/>
      <c r="F29" s="107"/>
      <c r="G29" s="107"/>
      <c r="H29" s="107"/>
      <c r="I29" s="107"/>
      <c r="J29" s="107"/>
      <c r="K29" s="110" t="s">
        <v>195</v>
      </c>
      <c r="L29" s="107"/>
      <c r="N29" s="107"/>
      <c r="O29" s="107"/>
      <c r="P29" s="53"/>
      <c r="Q29" s="53"/>
    </row>
    <row r="30" spans="1:17" ht="12.75">
      <c r="A30" s="54"/>
      <c r="B30" s="5" t="s">
        <v>242</v>
      </c>
      <c r="C30" s="107"/>
      <c r="D30" s="107"/>
      <c r="E30" s="107"/>
      <c r="F30" s="107"/>
      <c r="G30" s="107"/>
      <c r="H30" s="107"/>
      <c r="I30" s="107"/>
      <c r="J30" s="107"/>
      <c r="K30" s="110"/>
      <c r="L30" s="107"/>
      <c r="N30" s="107"/>
      <c r="O30" s="107"/>
      <c r="P30" s="53"/>
      <c r="Q30" s="53"/>
    </row>
    <row r="31" spans="1:17" ht="12.75">
      <c r="A31" s="54"/>
      <c r="B31" s="5" t="s">
        <v>243</v>
      </c>
      <c r="C31" s="107"/>
      <c r="D31" s="107"/>
      <c r="E31" s="107"/>
      <c r="F31" s="107"/>
      <c r="G31" s="107"/>
      <c r="H31" s="107"/>
      <c r="I31" s="107"/>
      <c r="J31" s="107"/>
      <c r="K31" s="110"/>
      <c r="L31" s="107"/>
      <c r="N31" s="107"/>
      <c r="O31" s="107"/>
      <c r="P31" s="53"/>
      <c r="Q31" s="53"/>
    </row>
    <row r="32" spans="1:17" ht="12.75">
      <c r="A32" s="54"/>
      <c r="B32" s="109" t="s">
        <v>245</v>
      </c>
      <c r="C32" s="107"/>
      <c r="D32" s="107"/>
      <c r="E32" s="107"/>
      <c r="F32" s="107"/>
      <c r="G32" s="107"/>
      <c r="H32" s="107"/>
      <c r="I32" s="107"/>
      <c r="J32" s="107"/>
      <c r="K32" s="110" t="s">
        <v>195</v>
      </c>
      <c r="L32" s="107"/>
      <c r="N32" s="107"/>
      <c r="O32" s="107"/>
      <c r="P32" s="53"/>
      <c r="Q32" s="53"/>
    </row>
    <row r="33" spans="1:17" ht="12.75">
      <c r="A33" s="54"/>
      <c r="B33" s="109" t="s">
        <v>258</v>
      </c>
      <c r="C33" s="107"/>
      <c r="D33" s="107"/>
      <c r="E33" s="107"/>
      <c r="F33" s="107"/>
      <c r="G33" s="107"/>
      <c r="H33" s="107"/>
      <c r="I33" s="107"/>
      <c r="J33" s="107"/>
      <c r="K33" s="110" t="s">
        <v>195</v>
      </c>
      <c r="L33" s="107"/>
      <c r="N33" s="107"/>
      <c r="O33" s="107"/>
      <c r="P33" s="53"/>
      <c r="Q33" s="53"/>
    </row>
    <row r="34" spans="1:17" ht="12.75">
      <c r="A34" s="54"/>
      <c r="B34" s="109" t="s">
        <v>246</v>
      </c>
      <c r="C34" s="107"/>
      <c r="D34" s="107"/>
      <c r="E34" s="107"/>
      <c r="F34" s="107"/>
      <c r="G34" s="107"/>
      <c r="H34" s="107"/>
      <c r="I34" s="107"/>
      <c r="J34" s="107"/>
      <c r="K34" s="110" t="s">
        <v>195</v>
      </c>
      <c r="L34" s="107"/>
      <c r="N34" s="107"/>
      <c r="O34" s="107"/>
      <c r="P34" s="53"/>
      <c r="Q34" s="53"/>
    </row>
    <row r="35" spans="1:17" ht="12.75">
      <c r="A35" s="54"/>
      <c r="B35" s="109" t="s">
        <v>247</v>
      </c>
      <c r="C35" s="107"/>
      <c r="D35" s="107"/>
      <c r="E35" s="107"/>
      <c r="F35" s="107"/>
      <c r="G35" s="107"/>
      <c r="H35" s="107"/>
      <c r="I35" s="107"/>
      <c r="J35" s="107"/>
      <c r="K35" s="110" t="s">
        <v>195</v>
      </c>
      <c r="L35" s="107"/>
      <c r="N35" s="107"/>
      <c r="O35" s="107"/>
      <c r="P35" s="53"/>
      <c r="Q35" s="53"/>
    </row>
    <row r="36" spans="1:17" ht="12.75">
      <c r="A36" s="54"/>
      <c r="B36" s="109" t="s">
        <v>198</v>
      </c>
      <c r="C36" s="107"/>
      <c r="D36" s="107"/>
      <c r="E36" s="107"/>
      <c r="F36" s="107"/>
      <c r="G36" s="107"/>
      <c r="H36" s="107"/>
      <c r="I36" s="107"/>
      <c r="J36" s="107"/>
      <c r="K36" s="110" t="s">
        <v>195</v>
      </c>
      <c r="L36" s="107"/>
      <c r="N36" s="107"/>
      <c r="O36" s="107"/>
      <c r="P36" s="53"/>
      <c r="Q36" s="53"/>
    </row>
    <row r="37" spans="1:17" ht="12.75">
      <c r="A37" s="54"/>
      <c r="B37" s="109" t="s">
        <v>199</v>
      </c>
      <c r="C37" s="107"/>
      <c r="D37" s="107"/>
      <c r="E37" s="107"/>
      <c r="F37" s="107"/>
      <c r="G37" s="107"/>
      <c r="H37" s="107"/>
      <c r="I37" s="107"/>
      <c r="J37" s="107"/>
      <c r="K37" s="110" t="s">
        <v>195</v>
      </c>
      <c r="L37" s="107"/>
      <c r="N37" s="107"/>
      <c r="O37" s="107"/>
      <c r="P37" s="53"/>
      <c r="Q37" s="53"/>
    </row>
    <row r="38" spans="1:17" ht="12.75">
      <c r="A38" s="54"/>
      <c r="B38" s="109" t="s">
        <v>248</v>
      </c>
      <c r="C38" s="107"/>
      <c r="D38" s="107"/>
      <c r="E38" s="107"/>
      <c r="F38" s="107"/>
      <c r="G38" s="107"/>
      <c r="H38" s="107"/>
      <c r="I38" s="107"/>
      <c r="J38" s="107"/>
      <c r="K38" s="110" t="s">
        <v>195</v>
      </c>
      <c r="L38" s="107"/>
      <c r="N38" s="107"/>
      <c r="O38" s="107"/>
      <c r="P38" s="53"/>
      <c r="Q38" s="53"/>
    </row>
    <row r="39" spans="1:17" ht="12.75">
      <c r="A39" s="54"/>
      <c r="B39" s="109" t="s">
        <v>249</v>
      </c>
      <c r="C39" s="107"/>
      <c r="D39" s="107"/>
      <c r="E39" s="107"/>
      <c r="F39" s="107"/>
      <c r="G39" s="107"/>
      <c r="H39" s="107"/>
      <c r="I39" s="107"/>
      <c r="J39" s="107"/>
      <c r="K39" s="110" t="s">
        <v>195</v>
      </c>
      <c r="L39" s="107"/>
      <c r="N39" s="107"/>
      <c r="O39" s="107"/>
      <c r="P39" s="53"/>
      <c r="Q39" s="53"/>
    </row>
    <row r="40" spans="1:17" ht="12.75">
      <c r="A40" s="54"/>
      <c r="B40" s="109" t="s">
        <v>250</v>
      </c>
      <c r="C40" s="107"/>
      <c r="D40" s="107"/>
      <c r="E40" s="107"/>
      <c r="F40" s="107"/>
      <c r="G40" s="107"/>
      <c r="H40" s="107"/>
      <c r="I40" s="107"/>
      <c r="J40" s="107"/>
      <c r="K40" s="110" t="s">
        <v>195</v>
      </c>
      <c r="L40" s="107"/>
      <c r="N40" s="107"/>
      <c r="O40" s="107"/>
      <c r="P40" s="53"/>
      <c r="Q40" s="53"/>
    </row>
    <row r="41" spans="1:13" ht="12.75">
      <c r="A41" s="54"/>
      <c r="B41" s="5" t="s">
        <v>251</v>
      </c>
      <c r="C41" s="97"/>
      <c r="D41" s="97"/>
      <c r="E41" s="97"/>
      <c r="F41" s="97"/>
      <c r="G41" s="97"/>
      <c r="H41" s="97"/>
      <c r="I41" s="97"/>
      <c r="J41" s="97"/>
      <c r="K41" s="97"/>
      <c r="L41" s="97"/>
      <c r="M41" s="97"/>
    </row>
    <row r="42" spans="1:13" ht="12.75">
      <c r="A42" s="54"/>
      <c r="C42" s="97"/>
      <c r="D42" s="97"/>
      <c r="E42" s="97"/>
      <c r="F42" s="97"/>
      <c r="G42" s="97"/>
      <c r="H42" s="97"/>
      <c r="I42" s="97"/>
      <c r="J42" s="97"/>
      <c r="K42" s="97"/>
      <c r="L42" s="97"/>
      <c r="M42" s="97"/>
    </row>
    <row r="43" spans="1:14" ht="12.75" customHeight="1">
      <c r="A43" s="54"/>
      <c r="B43" s="148" t="s">
        <v>255</v>
      </c>
      <c r="C43" s="148"/>
      <c r="D43" s="148"/>
      <c r="E43" s="148"/>
      <c r="F43" s="148"/>
      <c r="G43" s="148"/>
      <c r="H43" s="148"/>
      <c r="I43" s="148"/>
      <c r="J43" s="148"/>
      <c r="K43" s="148"/>
      <c r="L43" s="148"/>
      <c r="M43" s="148"/>
      <c r="N43" s="88"/>
    </row>
    <row r="44" spans="1:14" ht="12.75" customHeight="1">
      <c r="A44" s="54"/>
      <c r="B44" s="148"/>
      <c r="C44" s="148"/>
      <c r="D44" s="148"/>
      <c r="E44" s="148"/>
      <c r="F44" s="148"/>
      <c r="G44" s="148"/>
      <c r="H44" s="148"/>
      <c r="I44" s="148"/>
      <c r="J44" s="148"/>
      <c r="K44" s="148"/>
      <c r="L44" s="148"/>
      <c r="M44" s="148"/>
      <c r="N44" s="88"/>
    </row>
    <row r="45" spans="1:13" ht="12.75" customHeight="1">
      <c r="A45" s="54"/>
      <c r="B45" s="146" t="s">
        <v>200</v>
      </c>
      <c r="C45" s="146"/>
      <c r="D45" s="146"/>
      <c r="E45" s="146"/>
      <c r="F45" s="146"/>
      <c r="G45" s="146"/>
      <c r="H45" s="146"/>
      <c r="I45" s="146"/>
      <c r="J45" s="146"/>
      <c r="K45" s="146"/>
      <c r="L45" s="146"/>
      <c r="M45" s="146"/>
    </row>
    <row r="46" spans="1:13" ht="12.75">
      <c r="A46" s="54"/>
      <c r="B46" s="146"/>
      <c r="C46" s="146"/>
      <c r="D46" s="146"/>
      <c r="E46" s="146"/>
      <c r="F46" s="146"/>
      <c r="G46" s="146"/>
      <c r="H46" s="146"/>
      <c r="I46" s="146"/>
      <c r="J46" s="146"/>
      <c r="K46" s="146"/>
      <c r="L46" s="146"/>
      <c r="M46" s="146"/>
    </row>
    <row r="47" spans="1:13" ht="12.75">
      <c r="A47" s="54"/>
      <c r="B47" s="146"/>
      <c r="C47" s="146"/>
      <c r="D47" s="146"/>
      <c r="E47" s="146"/>
      <c r="F47" s="146"/>
      <c r="G47" s="146"/>
      <c r="H47" s="146"/>
      <c r="I47" s="146"/>
      <c r="J47" s="146"/>
      <c r="K47" s="146"/>
      <c r="L47" s="146"/>
      <c r="M47" s="146"/>
    </row>
    <row r="48" spans="1:13" ht="12.75">
      <c r="A48" s="54"/>
      <c r="B48" s="146"/>
      <c r="C48" s="146"/>
      <c r="D48" s="146"/>
      <c r="E48" s="146"/>
      <c r="F48" s="146"/>
      <c r="G48" s="146"/>
      <c r="H48" s="146"/>
      <c r="I48" s="146"/>
      <c r="J48" s="146"/>
      <c r="K48" s="146"/>
      <c r="L48" s="146"/>
      <c r="M48" s="146"/>
    </row>
    <row r="49" spans="1:13" ht="10.5" customHeight="1">
      <c r="A49" s="54"/>
      <c r="B49" s="86"/>
      <c r="C49" s="86"/>
      <c r="D49" s="86"/>
      <c r="E49" s="86"/>
      <c r="F49" s="86"/>
      <c r="G49" s="86"/>
      <c r="H49" s="86"/>
      <c r="I49" s="86"/>
      <c r="J49" s="86"/>
      <c r="K49" s="86"/>
      <c r="L49" s="86"/>
      <c r="M49" s="86"/>
    </row>
    <row r="50" spans="1:13" ht="10.5" customHeight="1">
      <c r="A50" s="54"/>
      <c r="B50" s="46"/>
      <c r="C50" s="87"/>
      <c r="D50" s="87"/>
      <c r="E50" s="87"/>
      <c r="F50" s="87"/>
      <c r="G50" s="87"/>
      <c r="H50" s="87"/>
      <c r="I50" s="87"/>
      <c r="J50" s="87"/>
      <c r="K50" s="87"/>
      <c r="L50" s="87"/>
      <c r="M50" s="32"/>
    </row>
    <row r="51" spans="1:2" ht="12.75">
      <c r="A51" s="49" t="s">
        <v>52</v>
      </c>
      <c r="B51" s="9" t="s">
        <v>53</v>
      </c>
    </row>
    <row r="53" spans="2:13" ht="12.75" customHeight="1">
      <c r="B53" s="139" t="s">
        <v>201</v>
      </c>
      <c r="C53" s="139"/>
      <c r="D53" s="139"/>
      <c r="E53" s="139"/>
      <c r="F53" s="139"/>
      <c r="G53" s="139"/>
      <c r="H53" s="139"/>
      <c r="I53" s="139"/>
      <c r="J53" s="139"/>
      <c r="K53" s="139"/>
      <c r="L53" s="139"/>
      <c r="M53" s="139"/>
    </row>
    <row r="54" spans="2:11" ht="12.75">
      <c r="B54" s="50"/>
      <c r="C54" s="50"/>
      <c r="D54" s="50"/>
      <c r="E54" s="50"/>
      <c r="F54" s="50"/>
      <c r="G54" s="50"/>
      <c r="H54" s="50"/>
      <c r="I54" s="50"/>
      <c r="J54" s="50"/>
      <c r="K54" s="50"/>
    </row>
    <row r="56" spans="1:2" ht="12.75">
      <c r="A56" s="49" t="s">
        <v>54</v>
      </c>
      <c r="B56" s="9" t="s">
        <v>55</v>
      </c>
    </row>
    <row r="57" spans="1:2" ht="12.75">
      <c r="A57" s="49"/>
      <c r="B57" s="9"/>
    </row>
    <row r="58" spans="1:3" ht="12.75">
      <c r="A58" s="49"/>
      <c r="B58" s="32" t="s">
        <v>56</v>
      </c>
      <c r="C58" s="32"/>
    </row>
    <row r="59" spans="1:3" ht="9.75" customHeight="1">
      <c r="A59" s="49"/>
      <c r="B59" s="32"/>
      <c r="C59" s="32"/>
    </row>
    <row r="60" ht="10.5" customHeight="1"/>
    <row r="61" spans="1:2" ht="12.75">
      <c r="A61" s="49" t="s">
        <v>57</v>
      </c>
      <c r="B61" s="9" t="s">
        <v>58</v>
      </c>
    </row>
    <row r="63" spans="2:13" ht="12.75" customHeight="1">
      <c r="B63" s="140" t="s">
        <v>176</v>
      </c>
      <c r="C63" s="140"/>
      <c r="D63" s="140"/>
      <c r="E63" s="140"/>
      <c r="F63" s="140"/>
      <c r="G63" s="140"/>
      <c r="H63" s="140"/>
      <c r="I63" s="140"/>
      <c r="J63" s="140"/>
      <c r="K63" s="140"/>
      <c r="L63" s="140"/>
      <c r="M63" s="140"/>
    </row>
    <row r="64" spans="2:13" ht="12.75">
      <c r="B64" s="140"/>
      <c r="C64" s="140"/>
      <c r="D64" s="140"/>
      <c r="E64" s="140"/>
      <c r="F64" s="140"/>
      <c r="G64" s="140"/>
      <c r="H64" s="140"/>
      <c r="I64" s="140"/>
      <c r="J64" s="140"/>
      <c r="K64" s="140"/>
      <c r="L64" s="140"/>
      <c r="M64" s="140"/>
    </row>
    <row r="65" spans="2:13" ht="9" customHeight="1">
      <c r="B65" s="140"/>
      <c r="C65" s="140"/>
      <c r="D65" s="140"/>
      <c r="E65" s="140"/>
      <c r="F65" s="140"/>
      <c r="G65" s="140"/>
      <c r="H65" s="140"/>
      <c r="I65" s="140"/>
      <c r="J65" s="140"/>
      <c r="K65" s="140"/>
      <c r="L65" s="140"/>
      <c r="M65" s="140"/>
    </row>
    <row r="66" spans="2:13" ht="10.5" customHeight="1">
      <c r="B66" s="97"/>
      <c r="C66" s="97"/>
      <c r="D66" s="97"/>
      <c r="E66" s="97"/>
      <c r="F66" s="97"/>
      <c r="G66" s="97"/>
      <c r="H66" s="97"/>
      <c r="I66" s="97"/>
      <c r="J66" s="97"/>
      <c r="K66" s="97"/>
      <c r="L66" s="97"/>
      <c r="M66" s="97"/>
    </row>
    <row r="67" spans="1:10" ht="12.75">
      <c r="A67" s="60" t="s">
        <v>59</v>
      </c>
      <c r="B67" s="45" t="s">
        <v>60</v>
      </c>
      <c r="C67" s="32"/>
      <c r="D67" s="32"/>
      <c r="E67" s="32"/>
      <c r="F67" s="32"/>
      <c r="G67" s="32"/>
      <c r="H67" s="32"/>
      <c r="I67" s="32"/>
      <c r="J67" s="32"/>
    </row>
    <row r="68" spans="1:10" ht="12.75">
      <c r="A68" s="54"/>
      <c r="B68" s="32"/>
      <c r="C68" s="32"/>
      <c r="D68" s="32"/>
      <c r="E68" s="32"/>
      <c r="F68" s="32"/>
      <c r="G68" s="32"/>
      <c r="H68" s="32"/>
      <c r="I68" s="32"/>
      <c r="J68" s="32"/>
    </row>
    <row r="69" spans="1:13" ht="12.75">
      <c r="A69" s="54"/>
      <c r="B69" s="144" t="s">
        <v>177</v>
      </c>
      <c r="C69" s="144"/>
      <c r="D69" s="144"/>
      <c r="E69" s="144"/>
      <c r="F69" s="144"/>
      <c r="G69" s="144"/>
      <c r="H69" s="144"/>
      <c r="I69" s="144"/>
      <c r="J69" s="144"/>
      <c r="K69" s="144"/>
      <c r="L69" s="144"/>
      <c r="M69" s="144"/>
    </row>
    <row r="70" spans="2:13" ht="8.25" customHeight="1">
      <c r="B70" s="144"/>
      <c r="C70" s="144"/>
      <c r="D70" s="144"/>
      <c r="E70" s="144"/>
      <c r="F70" s="144"/>
      <c r="G70" s="144"/>
      <c r="H70" s="144"/>
      <c r="I70" s="144"/>
      <c r="J70" s="144"/>
      <c r="K70" s="144"/>
      <c r="L70" s="144"/>
      <c r="M70" s="144"/>
    </row>
    <row r="72" ht="12.75">
      <c r="A72" s="54" t="s">
        <v>124</v>
      </c>
    </row>
    <row r="74" spans="1:9" ht="12.75">
      <c r="A74" s="60" t="s">
        <v>61</v>
      </c>
      <c r="B74" s="45" t="s">
        <v>207</v>
      </c>
      <c r="C74" s="32"/>
      <c r="D74" s="32"/>
      <c r="E74" s="32"/>
      <c r="F74" s="32"/>
      <c r="G74" s="32"/>
      <c r="I74" s="88"/>
    </row>
    <row r="76" spans="2:13" ht="15.75" customHeight="1">
      <c r="B76" s="137" t="s">
        <v>234</v>
      </c>
      <c r="C76" s="137"/>
      <c r="D76" s="137"/>
      <c r="E76" s="137"/>
      <c r="F76" s="137"/>
      <c r="G76" s="137"/>
      <c r="H76" s="137"/>
      <c r="I76" s="137"/>
      <c r="J76" s="137"/>
      <c r="K76" s="137"/>
      <c r="L76" s="137"/>
      <c r="M76" s="137"/>
    </row>
    <row r="77" spans="2:13" ht="12.75">
      <c r="B77" s="137"/>
      <c r="C77" s="137"/>
      <c r="D77" s="137"/>
      <c r="E77" s="137"/>
      <c r="F77" s="137"/>
      <c r="G77" s="137"/>
      <c r="H77" s="137"/>
      <c r="I77" s="137"/>
      <c r="J77" s="137"/>
      <c r="K77" s="137"/>
      <c r="L77" s="137"/>
      <c r="M77" s="137"/>
    </row>
    <row r="78" spans="2:13" ht="12.75">
      <c r="B78" s="129"/>
      <c r="C78" s="129"/>
      <c r="D78" s="129"/>
      <c r="E78" s="129"/>
      <c r="F78" s="129"/>
      <c r="G78" s="129"/>
      <c r="H78" s="129"/>
      <c r="I78" s="129"/>
      <c r="J78" s="129"/>
      <c r="K78" s="129"/>
      <c r="L78" s="129"/>
      <c r="M78" s="129"/>
    </row>
    <row r="79" spans="2:13" ht="12.75">
      <c r="B79" s="140" t="s">
        <v>235</v>
      </c>
      <c r="C79" s="140"/>
      <c r="D79" s="140"/>
      <c r="E79" s="140"/>
      <c r="F79" s="140"/>
      <c r="G79" s="140"/>
      <c r="H79" s="140"/>
      <c r="I79" s="140"/>
      <c r="J79" s="140"/>
      <c r="K79" s="140"/>
      <c r="L79" s="140"/>
      <c r="M79" s="140"/>
    </row>
    <row r="80" spans="2:13" ht="12.75">
      <c r="B80" s="140"/>
      <c r="C80" s="140"/>
      <c r="D80" s="140"/>
      <c r="E80" s="140"/>
      <c r="F80" s="140"/>
      <c r="G80" s="140"/>
      <c r="H80" s="140"/>
      <c r="I80" s="140"/>
      <c r="J80" s="140"/>
      <c r="K80" s="140"/>
      <c r="L80" s="140"/>
      <c r="M80" s="140"/>
    </row>
    <row r="81" spans="2:13" ht="12.75" customHeight="1">
      <c r="B81" s="100"/>
      <c r="C81" s="100"/>
      <c r="D81" s="100"/>
      <c r="E81" s="100"/>
      <c r="F81" s="100"/>
      <c r="G81" s="100"/>
      <c r="H81" s="100"/>
      <c r="I81" s="100"/>
      <c r="J81" s="100"/>
      <c r="K81" s="100"/>
      <c r="L81" s="100"/>
      <c r="M81" s="100"/>
    </row>
    <row r="82" spans="2:11" ht="12.75">
      <c r="B82" s="64"/>
      <c r="C82" s="64"/>
      <c r="D82" s="64"/>
      <c r="E82" s="64"/>
      <c r="F82" s="64"/>
      <c r="G82" s="64"/>
      <c r="H82" s="64"/>
      <c r="I82" s="64"/>
      <c r="J82" s="64"/>
      <c r="K82" s="64"/>
    </row>
    <row r="83" spans="1:9" ht="12.75">
      <c r="A83" s="60" t="s">
        <v>62</v>
      </c>
      <c r="B83" s="45" t="s">
        <v>208</v>
      </c>
      <c r="C83" s="32"/>
      <c r="D83" s="32"/>
      <c r="E83" s="32"/>
      <c r="F83" s="32"/>
      <c r="G83" s="32"/>
      <c r="H83" s="32"/>
      <c r="I83" s="32"/>
    </row>
    <row r="84" spans="1:9" ht="12.75">
      <c r="A84" s="54"/>
      <c r="B84" s="32"/>
      <c r="C84" s="32"/>
      <c r="D84" s="32"/>
      <c r="E84" s="32"/>
      <c r="F84" s="32"/>
      <c r="G84" s="32"/>
      <c r="H84" s="32"/>
      <c r="I84" s="32"/>
    </row>
    <row r="85" spans="1:13" ht="12.75">
      <c r="A85" s="5"/>
      <c r="B85" s="149" t="s">
        <v>236</v>
      </c>
      <c r="C85" s="150"/>
      <c r="D85" s="150"/>
      <c r="E85" s="150"/>
      <c r="F85" s="150"/>
      <c r="G85" s="150"/>
      <c r="H85" s="150"/>
      <c r="I85" s="150"/>
      <c r="J85" s="150"/>
      <c r="K85" s="150"/>
      <c r="L85" s="150"/>
      <c r="M85" s="150"/>
    </row>
    <row r="86" spans="1:13" ht="12.75">
      <c r="A86" s="54"/>
      <c r="B86" s="150"/>
      <c r="C86" s="150"/>
      <c r="D86" s="150"/>
      <c r="E86" s="150"/>
      <c r="F86" s="150"/>
      <c r="G86" s="150"/>
      <c r="H86" s="150"/>
      <c r="I86" s="150"/>
      <c r="J86" s="150"/>
      <c r="K86" s="150"/>
      <c r="L86" s="150"/>
      <c r="M86" s="150"/>
    </row>
    <row r="87" spans="1:6" ht="12.75">
      <c r="A87" s="54"/>
      <c r="B87" s="32"/>
      <c r="C87" s="32"/>
      <c r="D87" s="32"/>
      <c r="E87" s="32"/>
      <c r="F87" s="32"/>
    </row>
    <row r="88" spans="1:2" s="32" customFormat="1" ht="12.75">
      <c r="A88" s="60" t="s">
        <v>63</v>
      </c>
      <c r="B88" s="45" t="s">
        <v>64</v>
      </c>
    </row>
    <row r="89" spans="1:2" s="32" customFormat="1" ht="12.75">
      <c r="A89" s="60"/>
      <c r="B89" s="45"/>
    </row>
    <row r="90" spans="1:15" s="32" customFormat="1" ht="12.75" customHeight="1">
      <c r="A90" s="54"/>
      <c r="B90" s="137" t="s">
        <v>128</v>
      </c>
      <c r="C90" s="137"/>
      <c r="D90" s="137"/>
      <c r="E90" s="137"/>
      <c r="F90" s="137"/>
      <c r="G90" s="137"/>
      <c r="H90" s="137"/>
      <c r="I90" s="137"/>
      <c r="J90" s="137"/>
      <c r="K90" s="137"/>
      <c r="L90" s="137"/>
      <c r="M90" s="137"/>
      <c r="O90" s="111"/>
    </row>
    <row r="91" spans="1:15" s="32" customFormat="1" ht="12.75">
      <c r="A91" s="54"/>
      <c r="B91" s="137"/>
      <c r="C91" s="137"/>
      <c r="D91" s="137"/>
      <c r="E91" s="137"/>
      <c r="F91" s="137"/>
      <c r="G91" s="137"/>
      <c r="H91" s="137"/>
      <c r="I91" s="137"/>
      <c r="J91" s="137"/>
      <c r="K91" s="137"/>
      <c r="L91" s="137"/>
      <c r="M91" s="137"/>
      <c r="O91" s="111"/>
    </row>
    <row r="92" spans="1:13" s="32" customFormat="1" ht="12.75">
      <c r="A92" s="54"/>
      <c r="B92" s="137"/>
      <c r="C92" s="137"/>
      <c r="D92" s="137"/>
      <c r="E92" s="137"/>
      <c r="F92" s="137"/>
      <c r="G92" s="137"/>
      <c r="H92" s="137"/>
      <c r="I92" s="137"/>
      <c r="J92" s="137"/>
      <c r="K92" s="137"/>
      <c r="L92" s="137"/>
      <c r="M92" s="137"/>
    </row>
    <row r="93" spans="1:11" s="32" customFormat="1" ht="12.75">
      <c r="A93" s="54"/>
      <c r="B93" s="57"/>
      <c r="C93" s="57"/>
      <c r="D93" s="57"/>
      <c r="E93" s="57"/>
      <c r="F93" s="57"/>
      <c r="G93" s="57"/>
      <c r="H93" s="57"/>
      <c r="I93" s="57"/>
      <c r="J93" s="57"/>
      <c r="K93" s="57"/>
    </row>
    <row r="94" spans="1:8" ht="12.75">
      <c r="A94" s="49" t="s">
        <v>65</v>
      </c>
      <c r="B94" s="9" t="s">
        <v>66</v>
      </c>
      <c r="H94" s="26"/>
    </row>
    <row r="96" spans="2:13" ht="12.75" customHeight="1">
      <c r="B96" s="138" t="s">
        <v>202</v>
      </c>
      <c r="C96" s="138"/>
      <c r="D96" s="138"/>
      <c r="E96" s="138"/>
      <c r="F96" s="138"/>
      <c r="G96" s="138"/>
      <c r="H96" s="138"/>
      <c r="I96" s="138"/>
      <c r="J96" s="138"/>
      <c r="K96" s="138"/>
      <c r="L96" s="138"/>
      <c r="M96" s="138"/>
    </row>
    <row r="97" spans="2:13" ht="13.5" customHeight="1">
      <c r="B97" s="138"/>
      <c r="C97" s="138"/>
      <c r="D97" s="138"/>
      <c r="E97" s="138"/>
      <c r="F97" s="138"/>
      <c r="G97" s="138"/>
      <c r="H97" s="138"/>
      <c r="I97" s="138"/>
      <c r="J97" s="138"/>
      <c r="K97" s="138"/>
      <c r="L97" s="138"/>
      <c r="M97" s="138"/>
    </row>
    <row r="98" spans="2:11" ht="13.5" customHeight="1">
      <c r="B98" s="50"/>
      <c r="C98" s="50"/>
      <c r="D98" s="50"/>
      <c r="E98" s="50"/>
      <c r="F98" s="50"/>
      <c r="G98" s="50"/>
      <c r="H98" s="50"/>
      <c r="I98" s="50"/>
      <c r="J98" s="50"/>
      <c r="K98" s="50"/>
    </row>
    <row r="99" spans="1:3" ht="12.75">
      <c r="A99" s="60" t="s">
        <v>67</v>
      </c>
      <c r="B99" s="45" t="s">
        <v>148</v>
      </c>
      <c r="C99" s="32"/>
    </row>
    <row r="101" spans="2:13" ht="12.75" customHeight="1">
      <c r="B101" s="138" t="s">
        <v>1</v>
      </c>
      <c r="C101" s="138"/>
      <c r="D101" s="138"/>
      <c r="E101" s="138"/>
      <c r="F101" s="138"/>
      <c r="G101" s="138"/>
      <c r="H101" s="138"/>
      <c r="I101" s="138"/>
      <c r="J101" s="138"/>
      <c r="K101" s="138"/>
      <c r="L101" s="138"/>
      <c r="M101" s="138"/>
    </row>
    <row r="102" spans="2:13" ht="12.75" customHeight="1">
      <c r="B102" s="138"/>
      <c r="C102" s="138"/>
      <c r="D102" s="138"/>
      <c r="E102" s="138"/>
      <c r="F102" s="138"/>
      <c r="G102" s="138"/>
      <c r="H102" s="138"/>
      <c r="I102" s="138"/>
      <c r="J102" s="138"/>
      <c r="K102" s="138"/>
      <c r="L102" s="138"/>
      <c r="M102" s="138"/>
    </row>
    <row r="103" spans="2:11" ht="12.75">
      <c r="B103" s="57"/>
      <c r="C103" s="57"/>
      <c r="D103" s="57"/>
      <c r="E103" s="57"/>
      <c r="F103" s="57"/>
      <c r="G103" s="57"/>
      <c r="H103" s="57"/>
      <c r="I103" s="57"/>
      <c r="J103" s="57"/>
      <c r="K103" s="57"/>
    </row>
    <row r="104" spans="1:2" ht="12.75">
      <c r="A104" s="49" t="s">
        <v>68</v>
      </c>
      <c r="B104" s="9" t="s">
        <v>114</v>
      </c>
    </row>
    <row r="106" spans="2:13" ht="12.75" customHeight="1">
      <c r="B106" s="139" t="s">
        <v>232</v>
      </c>
      <c r="C106" s="139"/>
      <c r="D106" s="139"/>
      <c r="E106" s="139"/>
      <c r="F106" s="139"/>
      <c r="G106" s="139"/>
      <c r="H106" s="139"/>
      <c r="I106" s="139"/>
      <c r="J106" s="139"/>
      <c r="K106" s="139"/>
      <c r="L106" s="139"/>
      <c r="M106" s="139"/>
    </row>
    <row r="107" spans="2:13" ht="14.25" customHeight="1">
      <c r="B107" s="139"/>
      <c r="C107" s="139"/>
      <c r="D107" s="139"/>
      <c r="E107" s="139"/>
      <c r="F107" s="139"/>
      <c r="G107" s="139"/>
      <c r="H107" s="139"/>
      <c r="I107" s="139"/>
      <c r="J107" s="139"/>
      <c r="K107" s="139"/>
      <c r="L107" s="139"/>
      <c r="M107" s="139"/>
    </row>
    <row r="108" spans="2:13" ht="12.75">
      <c r="B108" s="139"/>
      <c r="C108" s="139"/>
      <c r="D108" s="139"/>
      <c r="E108" s="139"/>
      <c r="F108" s="139"/>
      <c r="G108" s="139"/>
      <c r="H108" s="139"/>
      <c r="I108" s="139"/>
      <c r="J108" s="139"/>
      <c r="K108" s="139"/>
      <c r="L108" s="139"/>
      <c r="M108" s="139"/>
    </row>
    <row r="109" spans="2:13" ht="12.75">
      <c r="B109" s="64"/>
      <c r="C109" s="64"/>
      <c r="D109" s="64"/>
      <c r="E109" s="64"/>
      <c r="F109" s="64"/>
      <c r="G109" s="64"/>
      <c r="H109" s="64"/>
      <c r="I109" s="64"/>
      <c r="J109" s="64"/>
      <c r="K109" s="64"/>
      <c r="L109" s="64"/>
      <c r="M109" s="64"/>
    </row>
    <row r="110" spans="1:2" s="32" customFormat="1" ht="12.75">
      <c r="A110" s="60" t="s">
        <v>69</v>
      </c>
      <c r="B110" s="45" t="s">
        <v>115</v>
      </c>
    </row>
    <row r="111" spans="1:2" s="32" customFormat="1" ht="12.75">
      <c r="A111" s="60"/>
      <c r="B111" s="45"/>
    </row>
    <row r="112" spans="1:2" s="32" customFormat="1" ht="12.75">
      <c r="A112" s="60"/>
      <c r="B112" s="45"/>
    </row>
    <row r="113" spans="1:2" s="32" customFormat="1" ht="12.75">
      <c r="A113" s="60"/>
      <c r="B113" s="45"/>
    </row>
    <row r="114" s="32" customFormat="1" ht="12.75">
      <c r="A114" s="54"/>
    </row>
    <row r="115" s="32" customFormat="1" ht="12.75">
      <c r="A115" s="54"/>
    </row>
    <row r="116" spans="1:11" s="32" customFormat="1" ht="12.75">
      <c r="A116" s="54"/>
      <c r="K116" s="33" t="s">
        <v>7</v>
      </c>
    </row>
    <row r="117" spans="1:11" s="32" customFormat="1" ht="12.75">
      <c r="A117" s="54"/>
      <c r="K117" s="33"/>
    </row>
    <row r="118" spans="1:3" s="32" customFormat="1" ht="12.75">
      <c r="A118" s="54"/>
      <c r="C118" s="32" t="s">
        <v>180</v>
      </c>
    </row>
    <row r="119" spans="1:11" s="32" customFormat="1" ht="13.5" thickBot="1">
      <c r="A119" s="54"/>
      <c r="C119" s="32" t="s">
        <v>217</v>
      </c>
      <c r="K119" s="127">
        <v>8400</v>
      </c>
    </row>
    <row r="120" spans="1:14" s="32" customFormat="1" ht="5.25" customHeight="1" thickTop="1">
      <c r="A120" s="54"/>
      <c r="K120" s="3"/>
      <c r="N120" s="111"/>
    </row>
    <row r="121" spans="1:14" s="32" customFormat="1" ht="12.75">
      <c r="A121" s="54"/>
      <c r="N121" s="112"/>
    </row>
    <row r="123" spans="1:9" ht="12.75">
      <c r="A123" s="60" t="s">
        <v>70</v>
      </c>
      <c r="B123" s="45" t="s">
        <v>149</v>
      </c>
      <c r="C123" s="32"/>
      <c r="D123" s="32"/>
      <c r="E123" s="32"/>
      <c r="F123" s="32"/>
      <c r="G123" s="32"/>
      <c r="H123" s="32"/>
      <c r="I123" s="32"/>
    </row>
    <row r="124" spans="1:11" s="32" customFormat="1" ht="12.75">
      <c r="A124" s="54"/>
      <c r="J124" s="33"/>
      <c r="K124" s="33" t="s">
        <v>71</v>
      </c>
    </row>
    <row r="125" spans="1:11" s="32" customFormat="1" ht="12.75">
      <c r="A125" s="54"/>
      <c r="J125" s="65"/>
      <c r="K125" s="65" t="s">
        <v>220</v>
      </c>
    </row>
    <row r="126" spans="1:11" s="32" customFormat="1" ht="12.75">
      <c r="A126" s="54"/>
      <c r="J126" s="33"/>
      <c r="K126" s="33" t="s">
        <v>7</v>
      </c>
    </row>
    <row r="127" spans="1:11" s="32" customFormat="1" ht="12.75">
      <c r="A127" s="54"/>
      <c r="B127" s="32" t="s">
        <v>72</v>
      </c>
      <c r="J127" s="33"/>
      <c r="K127" s="33"/>
    </row>
    <row r="128" spans="1:11" s="32" customFormat="1" ht="6.75" customHeight="1">
      <c r="A128" s="54"/>
      <c r="J128" s="33"/>
      <c r="K128" s="33"/>
    </row>
    <row r="129" spans="1:11" s="32" customFormat="1" ht="13.5" thickBot="1">
      <c r="A129" s="54"/>
      <c r="B129" s="32" t="s">
        <v>2</v>
      </c>
      <c r="J129" s="33"/>
      <c r="K129" s="127">
        <v>79</v>
      </c>
    </row>
    <row r="130" spans="1:10" s="32" customFormat="1" ht="13.5" thickTop="1">
      <c r="A130" s="54"/>
      <c r="I130" s="1"/>
      <c r="J130" s="33"/>
    </row>
    <row r="131" spans="1:10" s="32" customFormat="1" ht="12.75">
      <c r="A131" s="54"/>
      <c r="I131" s="1"/>
      <c r="J131" s="33"/>
    </row>
    <row r="132" spans="2:11" ht="13.5" customHeight="1">
      <c r="B132" s="50"/>
      <c r="C132" s="50"/>
      <c r="D132" s="50"/>
      <c r="E132" s="50"/>
      <c r="F132" s="50"/>
      <c r="G132" s="50"/>
      <c r="H132" s="50"/>
      <c r="I132" s="50"/>
      <c r="J132" s="50"/>
      <c r="K132" s="50"/>
    </row>
    <row r="133" spans="2:13" ht="12.75">
      <c r="B133" s="64"/>
      <c r="C133" s="64"/>
      <c r="D133" s="64"/>
      <c r="E133" s="64"/>
      <c r="F133" s="64"/>
      <c r="G133" s="64"/>
      <c r="H133" s="64"/>
      <c r="I133" s="64"/>
      <c r="J133" s="64"/>
      <c r="K133" s="64"/>
      <c r="L133" s="64"/>
      <c r="M133" s="64"/>
    </row>
    <row r="134" spans="1:13" s="51" customFormat="1" ht="12.75" customHeight="1">
      <c r="A134" s="142" t="s">
        <v>138</v>
      </c>
      <c r="B134" s="142"/>
      <c r="C134" s="142"/>
      <c r="D134" s="142"/>
      <c r="E134" s="142"/>
      <c r="F134" s="142"/>
      <c r="G134" s="142"/>
      <c r="H134" s="142"/>
      <c r="I134" s="142"/>
      <c r="J134" s="142"/>
      <c r="K134" s="142"/>
      <c r="L134" s="142"/>
      <c r="M134" s="142"/>
    </row>
    <row r="135" spans="1:13" s="51" customFormat="1" ht="12.75">
      <c r="A135" s="142"/>
      <c r="B135" s="142"/>
      <c r="C135" s="142"/>
      <c r="D135" s="142"/>
      <c r="E135" s="142"/>
      <c r="F135" s="142"/>
      <c r="G135" s="142"/>
      <c r="H135" s="142"/>
      <c r="I135" s="142"/>
      <c r="J135" s="142"/>
      <c r="K135" s="142"/>
      <c r="L135" s="142"/>
      <c r="M135" s="142"/>
    </row>
    <row r="136" spans="1:7" s="51" customFormat="1" ht="12.75">
      <c r="A136" s="52"/>
      <c r="B136" s="53"/>
      <c r="C136" s="53"/>
      <c r="D136" s="53"/>
      <c r="E136" s="53"/>
      <c r="F136" s="53"/>
      <c r="G136" s="53"/>
    </row>
    <row r="137" spans="1:7" ht="12.75">
      <c r="A137" s="60" t="s">
        <v>73</v>
      </c>
      <c r="B137" s="45" t="s">
        <v>74</v>
      </c>
      <c r="C137" s="32"/>
      <c r="D137" s="32"/>
      <c r="E137" s="32"/>
      <c r="F137" s="32"/>
      <c r="G137" s="32"/>
    </row>
    <row r="138" spans="2:7" ht="12.75">
      <c r="B138" s="32"/>
      <c r="C138" s="32"/>
      <c r="D138" s="32"/>
      <c r="E138" s="32"/>
      <c r="F138" s="32"/>
      <c r="G138" s="32"/>
    </row>
    <row r="139" spans="1:13" ht="12.75" customHeight="1">
      <c r="A139" s="54"/>
      <c r="B139" s="137" t="s">
        <v>261</v>
      </c>
      <c r="C139" s="137"/>
      <c r="D139" s="137"/>
      <c r="E139" s="137"/>
      <c r="F139" s="137"/>
      <c r="G139" s="137"/>
      <c r="H139" s="137"/>
      <c r="I139" s="137"/>
      <c r="J139" s="137"/>
      <c r="K139" s="137"/>
      <c r="L139" s="137"/>
      <c r="M139" s="137"/>
    </row>
    <row r="140" spans="1:13" ht="12.75">
      <c r="A140" s="54"/>
      <c r="B140" s="137"/>
      <c r="C140" s="137"/>
      <c r="D140" s="137"/>
      <c r="E140" s="137"/>
      <c r="F140" s="137"/>
      <c r="G140" s="137"/>
      <c r="H140" s="137"/>
      <c r="I140" s="137"/>
      <c r="J140" s="137"/>
      <c r="K140" s="137"/>
      <c r="L140" s="137"/>
      <c r="M140" s="137"/>
    </row>
    <row r="141" spans="1:13" ht="12.75">
      <c r="A141" s="54"/>
      <c r="B141" s="137"/>
      <c r="C141" s="137"/>
      <c r="D141" s="137"/>
      <c r="E141" s="137"/>
      <c r="F141" s="137"/>
      <c r="G141" s="137"/>
      <c r="H141" s="137"/>
      <c r="I141" s="137"/>
      <c r="J141" s="137"/>
      <c r="K141" s="137"/>
      <c r="L141" s="137"/>
      <c r="M141" s="137"/>
    </row>
    <row r="142" spans="1:14" ht="14.25" customHeight="1">
      <c r="A142" s="54"/>
      <c r="B142" s="137"/>
      <c r="C142" s="137"/>
      <c r="D142" s="137"/>
      <c r="E142" s="137"/>
      <c r="F142" s="137"/>
      <c r="G142" s="137"/>
      <c r="H142" s="137"/>
      <c r="I142" s="137"/>
      <c r="J142" s="137"/>
      <c r="K142" s="137"/>
      <c r="L142" s="137"/>
      <c r="M142" s="137"/>
      <c r="N142" s="88"/>
    </row>
    <row r="143" spans="1:13" ht="12.75">
      <c r="A143" s="54"/>
      <c r="B143" s="137"/>
      <c r="C143" s="137"/>
      <c r="D143" s="137"/>
      <c r="E143" s="137"/>
      <c r="F143" s="137"/>
      <c r="G143" s="137"/>
      <c r="H143" s="137"/>
      <c r="I143" s="137"/>
      <c r="J143" s="137"/>
      <c r="K143" s="137"/>
      <c r="L143" s="137"/>
      <c r="M143" s="137"/>
    </row>
    <row r="144" spans="1:13" ht="12.75">
      <c r="A144" s="54"/>
      <c r="B144" s="129"/>
      <c r="C144" s="129"/>
      <c r="D144" s="129"/>
      <c r="E144" s="129"/>
      <c r="F144" s="129"/>
      <c r="G144" s="129"/>
      <c r="H144" s="129"/>
      <c r="I144" s="129"/>
      <c r="J144" s="129"/>
      <c r="K144" s="129"/>
      <c r="L144" s="129"/>
      <c r="M144" s="129"/>
    </row>
    <row r="145" spans="1:13" ht="12.75" customHeight="1">
      <c r="A145" s="54"/>
      <c r="B145" s="137" t="s">
        <v>262</v>
      </c>
      <c r="C145" s="137"/>
      <c r="D145" s="137"/>
      <c r="E145" s="137"/>
      <c r="F145" s="137"/>
      <c r="G145" s="137"/>
      <c r="H145" s="137"/>
      <c r="I145" s="137"/>
      <c r="J145" s="137"/>
      <c r="K145" s="137"/>
      <c r="L145" s="137"/>
      <c r="M145" s="137"/>
    </row>
    <row r="146" spans="1:13" ht="12.75">
      <c r="A146" s="54"/>
      <c r="B146" s="137"/>
      <c r="C146" s="137"/>
      <c r="D146" s="137"/>
      <c r="E146" s="137"/>
      <c r="F146" s="137"/>
      <c r="G146" s="137"/>
      <c r="H146" s="137"/>
      <c r="I146" s="137"/>
      <c r="J146" s="137"/>
      <c r="K146" s="137"/>
      <c r="L146" s="137"/>
      <c r="M146" s="137"/>
    </row>
    <row r="147" spans="1:13" ht="12.75">
      <c r="A147" s="54"/>
      <c r="B147" s="137"/>
      <c r="C147" s="137"/>
      <c r="D147" s="137"/>
      <c r="E147" s="137"/>
      <c r="F147" s="137"/>
      <c r="G147" s="137"/>
      <c r="H147" s="137"/>
      <c r="I147" s="137"/>
      <c r="J147" s="137"/>
      <c r="K147" s="137"/>
      <c r="L147" s="137"/>
      <c r="M147" s="137"/>
    </row>
    <row r="148" spans="1:13" ht="12.75">
      <c r="A148" s="54"/>
      <c r="B148" s="137"/>
      <c r="C148" s="137"/>
      <c r="D148" s="137"/>
      <c r="E148" s="137"/>
      <c r="F148" s="137"/>
      <c r="G148" s="137"/>
      <c r="H148" s="137"/>
      <c r="I148" s="137"/>
      <c r="J148" s="137"/>
      <c r="K148" s="137"/>
      <c r="L148" s="137"/>
      <c r="M148" s="137"/>
    </row>
    <row r="149" spans="1:13" ht="15" customHeight="1">
      <c r="A149" s="54"/>
      <c r="B149" s="137"/>
      <c r="C149" s="137"/>
      <c r="D149" s="137"/>
      <c r="E149" s="137"/>
      <c r="F149" s="137"/>
      <c r="G149" s="137"/>
      <c r="H149" s="137"/>
      <c r="I149" s="137"/>
      <c r="J149" s="137"/>
      <c r="K149" s="137"/>
      <c r="L149" s="137"/>
      <c r="M149" s="137"/>
    </row>
    <row r="150" spans="1:13" ht="12.75">
      <c r="A150" s="54"/>
      <c r="B150" s="137"/>
      <c r="C150" s="137"/>
      <c r="D150" s="137"/>
      <c r="E150" s="137"/>
      <c r="F150" s="137"/>
      <c r="G150" s="137"/>
      <c r="H150" s="137"/>
      <c r="I150" s="137"/>
      <c r="J150" s="137"/>
      <c r="K150" s="137"/>
      <c r="L150" s="137"/>
      <c r="M150" s="137"/>
    </row>
    <row r="151" spans="1:13" ht="12.75">
      <c r="A151" s="54"/>
      <c r="B151" s="97"/>
      <c r="C151" s="97"/>
      <c r="D151" s="97"/>
      <c r="E151" s="97"/>
      <c r="F151" s="97"/>
      <c r="G151" s="97"/>
      <c r="H151" s="97"/>
      <c r="I151" s="97"/>
      <c r="J151" s="97"/>
      <c r="K151" s="97"/>
      <c r="L151" s="97"/>
      <c r="M151" s="97"/>
    </row>
    <row r="152" spans="1:13" ht="12.75">
      <c r="A152" s="60" t="s">
        <v>75</v>
      </c>
      <c r="B152" s="45" t="s">
        <v>76</v>
      </c>
      <c r="C152" s="32"/>
      <c r="D152" s="32"/>
      <c r="E152" s="32"/>
      <c r="F152" s="32"/>
      <c r="G152" s="32"/>
      <c r="H152" s="32"/>
      <c r="I152" s="32"/>
      <c r="J152" s="32"/>
      <c r="K152" s="32"/>
      <c r="L152" s="32"/>
      <c r="M152" s="32"/>
    </row>
    <row r="153" spans="1:13" ht="12.75">
      <c r="A153" s="54"/>
      <c r="B153" s="32"/>
      <c r="C153" s="32"/>
      <c r="D153" s="32"/>
      <c r="E153" s="32"/>
      <c r="F153" s="32"/>
      <c r="G153" s="32"/>
      <c r="H153" s="32"/>
      <c r="I153" s="32"/>
      <c r="J153" s="32"/>
      <c r="K153" s="32"/>
      <c r="L153" s="32"/>
      <c r="M153" s="32"/>
    </row>
    <row r="154" spans="1:14" ht="12.75" customHeight="1">
      <c r="A154" s="54"/>
      <c r="B154" s="137" t="s">
        <v>263</v>
      </c>
      <c r="C154" s="137"/>
      <c r="D154" s="137"/>
      <c r="E154" s="137"/>
      <c r="F154" s="137"/>
      <c r="G154" s="137"/>
      <c r="H154" s="137"/>
      <c r="I154" s="137"/>
      <c r="J154" s="137"/>
      <c r="K154" s="137"/>
      <c r="L154" s="137"/>
      <c r="M154" s="137"/>
      <c r="N154" s="88"/>
    </row>
    <row r="155" spans="1:13" ht="12.75">
      <c r="A155" s="54"/>
      <c r="B155" s="137"/>
      <c r="C155" s="137"/>
      <c r="D155" s="137"/>
      <c r="E155" s="137"/>
      <c r="F155" s="137"/>
      <c r="G155" s="137"/>
      <c r="H155" s="137"/>
      <c r="I155" s="137"/>
      <c r="J155" s="137"/>
      <c r="K155" s="137"/>
      <c r="L155" s="137"/>
      <c r="M155" s="137"/>
    </row>
    <row r="156" spans="1:13" ht="14.25" customHeight="1">
      <c r="A156" s="54"/>
      <c r="B156" s="137"/>
      <c r="C156" s="137"/>
      <c r="D156" s="137"/>
      <c r="E156" s="137"/>
      <c r="F156" s="137"/>
      <c r="G156" s="137"/>
      <c r="H156" s="137"/>
      <c r="I156" s="137"/>
      <c r="J156" s="137"/>
      <c r="K156" s="137"/>
      <c r="L156" s="137"/>
      <c r="M156" s="137"/>
    </row>
    <row r="157" spans="1:13" ht="12.75">
      <c r="A157" s="54"/>
      <c r="B157" s="137"/>
      <c r="C157" s="137"/>
      <c r="D157" s="137"/>
      <c r="E157" s="137"/>
      <c r="F157" s="137"/>
      <c r="G157" s="137"/>
      <c r="H157" s="137"/>
      <c r="I157" s="137"/>
      <c r="J157" s="137"/>
      <c r="K157" s="137"/>
      <c r="L157" s="137"/>
      <c r="M157" s="137"/>
    </row>
    <row r="158" spans="1:13" ht="12.75">
      <c r="A158" s="54"/>
      <c r="B158" s="137"/>
      <c r="C158" s="137"/>
      <c r="D158" s="137"/>
      <c r="E158" s="137"/>
      <c r="F158" s="137"/>
      <c r="G158" s="137"/>
      <c r="H158" s="137"/>
      <c r="I158" s="137"/>
      <c r="J158" s="137"/>
      <c r="K158" s="137"/>
      <c r="L158" s="137"/>
      <c r="M158" s="137"/>
    </row>
    <row r="159" spans="1:13" ht="12.75">
      <c r="A159" s="99"/>
      <c r="B159" s="99"/>
      <c r="C159" s="99"/>
      <c r="D159" s="99"/>
      <c r="E159" s="99"/>
      <c r="F159" s="99"/>
      <c r="G159" s="99"/>
      <c r="H159" s="99"/>
      <c r="I159" s="99"/>
      <c r="J159" s="99"/>
      <c r="K159" s="99"/>
      <c r="L159" s="99"/>
      <c r="M159" s="99"/>
    </row>
    <row r="160" spans="1:6" ht="12.75">
      <c r="A160" s="60" t="s">
        <v>77</v>
      </c>
      <c r="B160" s="45" t="s">
        <v>78</v>
      </c>
      <c r="C160" s="32"/>
      <c r="D160" s="32"/>
      <c r="E160" s="32"/>
      <c r="F160" s="32"/>
    </row>
    <row r="161" spans="2:6" ht="9" customHeight="1">
      <c r="B161" s="32"/>
      <c r="C161" s="32"/>
      <c r="D161" s="32"/>
      <c r="E161" s="32"/>
      <c r="F161" s="32"/>
    </row>
    <row r="162" spans="2:15" ht="12.75" customHeight="1">
      <c r="B162" s="137" t="s">
        <v>259</v>
      </c>
      <c r="C162" s="137"/>
      <c r="D162" s="137"/>
      <c r="E162" s="137"/>
      <c r="F162" s="137"/>
      <c r="G162" s="137"/>
      <c r="H162" s="137"/>
      <c r="I162" s="137"/>
      <c r="J162" s="137"/>
      <c r="K162" s="137"/>
      <c r="L162" s="137"/>
      <c r="M162" s="137"/>
      <c r="O162" s="88"/>
    </row>
    <row r="163" spans="2:14" ht="12.75">
      <c r="B163" s="137"/>
      <c r="C163" s="137"/>
      <c r="D163" s="137"/>
      <c r="E163" s="137"/>
      <c r="F163" s="137"/>
      <c r="G163" s="137"/>
      <c r="H163" s="137"/>
      <c r="I163" s="137"/>
      <c r="J163" s="137"/>
      <c r="K163" s="137"/>
      <c r="L163" s="137"/>
      <c r="M163" s="137"/>
      <c r="N163" s="88"/>
    </row>
    <row r="164" spans="2:13" ht="12.75">
      <c r="B164" s="137"/>
      <c r="C164" s="137"/>
      <c r="D164" s="137"/>
      <c r="E164" s="137"/>
      <c r="F164" s="137"/>
      <c r="G164" s="137"/>
      <c r="H164" s="137"/>
      <c r="I164" s="137"/>
      <c r="J164" s="137"/>
      <c r="K164" s="137"/>
      <c r="L164" s="137"/>
      <c r="M164" s="137"/>
    </row>
    <row r="165" spans="2:13" ht="12.75">
      <c r="B165" s="137"/>
      <c r="C165" s="137"/>
      <c r="D165" s="137"/>
      <c r="E165" s="137"/>
      <c r="F165" s="137"/>
      <c r="G165" s="137"/>
      <c r="H165" s="137"/>
      <c r="I165" s="137"/>
      <c r="J165" s="137"/>
      <c r="K165" s="137"/>
      <c r="L165" s="137"/>
      <c r="M165" s="137"/>
    </row>
    <row r="166" spans="2:13" ht="14.25" customHeight="1">
      <c r="B166" s="137"/>
      <c r="C166" s="137"/>
      <c r="D166" s="137"/>
      <c r="E166" s="137"/>
      <c r="F166" s="137"/>
      <c r="G166" s="137"/>
      <c r="H166" s="137"/>
      <c r="I166" s="137"/>
      <c r="J166" s="137"/>
      <c r="K166" s="137"/>
      <c r="L166" s="137"/>
      <c r="M166" s="137"/>
    </row>
    <row r="167" spans="2:13" ht="12.75">
      <c r="B167" s="137"/>
      <c r="C167" s="137"/>
      <c r="D167" s="137"/>
      <c r="E167" s="137"/>
      <c r="F167" s="137"/>
      <c r="G167" s="137"/>
      <c r="H167" s="137"/>
      <c r="I167" s="137"/>
      <c r="J167" s="137"/>
      <c r="K167" s="137"/>
      <c r="L167" s="137"/>
      <c r="M167" s="137"/>
    </row>
    <row r="168" spans="2:13" ht="12.75">
      <c r="B168" s="137"/>
      <c r="C168" s="137"/>
      <c r="D168" s="137"/>
      <c r="E168" s="137"/>
      <c r="F168" s="137"/>
      <c r="G168" s="137"/>
      <c r="H168" s="137"/>
      <c r="I168" s="137"/>
      <c r="J168" s="137"/>
      <c r="K168" s="137"/>
      <c r="L168" s="137"/>
      <c r="M168" s="137"/>
    </row>
    <row r="169" spans="4:6" ht="12.75">
      <c r="D169" s="77"/>
      <c r="E169" s="77"/>
      <c r="F169" s="77"/>
    </row>
    <row r="170" spans="1:2" ht="12.75">
      <c r="A170" s="49" t="s">
        <v>79</v>
      </c>
      <c r="B170" s="9" t="s">
        <v>80</v>
      </c>
    </row>
    <row r="172" spans="2:11" ht="15" customHeight="1">
      <c r="B172" s="32" t="s">
        <v>108</v>
      </c>
      <c r="C172" s="50"/>
      <c r="D172" s="50"/>
      <c r="E172" s="50"/>
      <c r="F172" s="50"/>
      <c r="G172" s="50"/>
      <c r="H172" s="50"/>
      <c r="I172" s="50"/>
      <c r="J172" s="50"/>
      <c r="K172" s="50"/>
    </row>
    <row r="173" spans="2:11" ht="12.75" customHeight="1">
      <c r="B173" s="32"/>
      <c r="C173" s="50"/>
      <c r="D173" s="50"/>
      <c r="E173" s="50"/>
      <c r="F173" s="50"/>
      <c r="G173" s="50"/>
      <c r="H173" s="50"/>
      <c r="I173" s="50"/>
      <c r="J173" s="50"/>
      <c r="K173" s="50"/>
    </row>
    <row r="174" spans="2:11" ht="12.75" customHeight="1">
      <c r="B174" s="50"/>
      <c r="C174" s="50"/>
      <c r="D174" s="50"/>
      <c r="E174" s="50"/>
      <c r="F174" s="50"/>
      <c r="G174" s="57"/>
      <c r="H174" s="57"/>
      <c r="I174" s="57"/>
      <c r="J174" s="57"/>
      <c r="K174" s="57"/>
    </row>
    <row r="175" spans="1:2" s="32" customFormat="1" ht="12.75">
      <c r="A175" s="60" t="s">
        <v>81</v>
      </c>
      <c r="B175" s="45" t="s">
        <v>6</v>
      </c>
    </row>
    <row r="176" spans="1:13" s="32" customFormat="1" ht="12.75">
      <c r="A176" s="54"/>
      <c r="I176" s="33" t="s">
        <v>22</v>
      </c>
      <c r="M176" s="33" t="s">
        <v>22</v>
      </c>
    </row>
    <row r="177" spans="1:13" s="32" customFormat="1" ht="12.75">
      <c r="A177" s="54"/>
      <c r="G177" s="33" t="s">
        <v>21</v>
      </c>
      <c r="I177" s="33" t="s">
        <v>23</v>
      </c>
      <c r="J177" s="33"/>
      <c r="K177" s="33" t="s">
        <v>21</v>
      </c>
      <c r="L177" s="33"/>
      <c r="M177" s="33" t="s">
        <v>23</v>
      </c>
    </row>
    <row r="178" spans="1:13" s="32" customFormat="1" ht="12.75">
      <c r="A178" s="54"/>
      <c r="G178" s="33" t="s">
        <v>13</v>
      </c>
      <c r="I178" s="33" t="s">
        <v>13</v>
      </c>
      <c r="J178" s="33"/>
      <c r="K178" s="33" t="s">
        <v>24</v>
      </c>
      <c r="L178" s="33"/>
      <c r="M178" s="33" t="s">
        <v>27</v>
      </c>
    </row>
    <row r="179" spans="1:13" s="32" customFormat="1" ht="12.75">
      <c r="A179" s="54"/>
      <c r="G179" s="33" t="s">
        <v>220</v>
      </c>
      <c r="I179" s="33" t="s">
        <v>221</v>
      </c>
      <c r="J179" s="33"/>
      <c r="K179" s="33" t="s">
        <v>220</v>
      </c>
      <c r="L179" s="33"/>
      <c r="M179" s="33" t="s">
        <v>221</v>
      </c>
    </row>
    <row r="180" spans="1:13" s="32" customFormat="1" ht="12.75">
      <c r="A180" s="54"/>
      <c r="G180" s="33" t="s">
        <v>7</v>
      </c>
      <c r="I180" s="33" t="s">
        <v>7</v>
      </c>
      <c r="J180" s="33"/>
      <c r="K180" s="33" t="s">
        <v>7</v>
      </c>
      <c r="L180" s="33"/>
      <c r="M180" s="33" t="s">
        <v>7</v>
      </c>
    </row>
    <row r="181" spans="1:2" s="32" customFormat="1" ht="12.75">
      <c r="A181" s="54"/>
      <c r="B181" s="32" t="s">
        <v>82</v>
      </c>
    </row>
    <row r="182" spans="1:13" s="32" customFormat="1" ht="12.75" customHeight="1">
      <c r="A182" s="54"/>
      <c r="B182" s="32" t="s">
        <v>83</v>
      </c>
      <c r="G182" s="2">
        <f>255-12</f>
        <v>243</v>
      </c>
      <c r="I182" s="2">
        <v>310</v>
      </c>
      <c r="J182" s="55"/>
      <c r="K182" s="55">
        <f>596-12</f>
        <v>584</v>
      </c>
      <c r="L182" s="55"/>
      <c r="M182" s="2">
        <v>642</v>
      </c>
    </row>
    <row r="183" spans="1:13" s="32" customFormat="1" ht="12.75" customHeight="1">
      <c r="A183" s="54"/>
      <c r="B183" s="32" t="s">
        <v>233</v>
      </c>
      <c r="G183" s="2">
        <v>12</v>
      </c>
      <c r="I183" s="2">
        <v>0</v>
      </c>
      <c r="J183" s="55"/>
      <c r="K183" s="55">
        <v>12</v>
      </c>
      <c r="L183" s="55"/>
      <c r="M183" s="2">
        <v>0</v>
      </c>
    </row>
    <row r="184" spans="1:12" s="32" customFormat="1" ht="12.75">
      <c r="A184" s="54"/>
      <c r="B184" s="32" t="s">
        <v>84</v>
      </c>
      <c r="G184" s="2"/>
      <c r="J184" s="55"/>
      <c r="K184" s="55"/>
      <c r="L184" s="55"/>
    </row>
    <row r="185" spans="1:13" s="32" customFormat="1" ht="12.75">
      <c r="A185" s="54"/>
      <c r="B185" s="32" t="s">
        <v>85</v>
      </c>
      <c r="G185" s="55"/>
      <c r="H185" s="55"/>
      <c r="I185" s="55"/>
      <c r="J185" s="55"/>
      <c r="K185" s="55"/>
      <c r="L185" s="55"/>
      <c r="M185" s="55"/>
    </row>
    <row r="186" spans="1:13" s="32" customFormat="1" ht="12.75">
      <c r="A186" s="54"/>
      <c r="B186" s="32" t="s">
        <v>83</v>
      </c>
      <c r="G186" s="55">
        <v>262</v>
      </c>
      <c r="H186" s="55"/>
      <c r="I186" s="55">
        <v>-260</v>
      </c>
      <c r="J186" s="55"/>
      <c r="K186" s="55">
        <f>30-16+262</f>
        <v>276</v>
      </c>
      <c r="L186" s="55"/>
      <c r="M186" s="55">
        <v>-218</v>
      </c>
    </row>
    <row r="187" spans="1:13" s="32" customFormat="1" ht="6" customHeight="1">
      <c r="A187" s="54"/>
      <c r="G187" s="56"/>
      <c r="H187" s="55"/>
      <c r="I187" s="55"/>
      <c r="J187" s="56"/>
      <c r="K187" s="56"/>
      <c r="L187" s="56"/>
      <c r="M187" s="55"/>
    </row>
    <row r="188" spans="1:13" s="32" customFormat="1" ht="13.5" thickBot="1">
      <c r="A188" s="54"/>
      <c r="G188" s="41">
        <f>SUM(G182:G187)</f>
        <v>517</v>
      </c>
      <c r="H188" s="55"/>
      <c r="I188" s="41">
        <f>SUM(I182:I187)</f>
        <v>50</v>
      </c>
      <c r="J188" s="1"/>
      <c r="K188" s="41">
        <f>SUM(K182:K187)</f>
        <v>872</v>
      </c>
      <c r="L188" s="1"/>
      <c r="M188" s="41">
        <f>SUM(M182:M187)</f>
        <v>424</v>
      </c>
    </row>
    <row r="189" spans="1:2" s="32" customFormat="1" ht="13.5" thickTop="1">
      <c r="A189" s="60"/>
      <c r="B189" s="45"/>
    </row>
    <row r="190" spans="1:13" s="32" customFormat="1" ht="12.75" customHeight="1">
      <c r="A190" s="60"/>
      <c r="B190" s="137" t="s">
        <v>260</v>
      </c>
      <c r="C190" s="137"/>
      <c r="D190" s="137"/>
      <c r="E190" s="137"/>
      <c r="F190" s="137"/>
      <c r="G190" s="137"/>
      <c r="H190" s="137"/>
      <c r="I190" s="137"/>
      <c r="J190" s="137"/>
      <c r="K190" s="137"/>
      <c r="L190" s="137"/>
      <c r="M190" s="137"/>
    </row>
    <row r="191" spans="1:13" s="32" customFormat="1" ht="12.75">
      <c r="A191" s="60"/>
      <c r="B191" s="137"/>
      <c r="C191" s="137"/>
      <c r="D191" s="137"/>
      <c r="E191" s="137"/>
      <c r="F191" s="137"/>
      <c r="G191" s="137"/>
      <c r="H191" s="137"/>
      <c r="I191" s="137"/>
      <c r="J191" s="137"/>
      <c r="K191" s="137"/>
      <c r="L191" s="137"/>
      <c r="M191" s="137"/>
    </row>
    <row r="192" spans="1:13" s="32" customFormat="1" ht="12.75">
      <c r="A192" s="60"/>
      <c r="B192" s="137"/>
      <c r="C192" s="137"/>
      <c r="D192" s="137"/>
      <c r="E192" s="137"/>
      <c r="F192" s="137"/>
      <c r="G192" s="137"/>
      <c r="H192" s="137"/>
      <c r="I192" s="137"/>
      <c r="J192" s="137"/>
      <c r="K192" s="137"/>
      <c r="L192" s="137"/>
      <c r="M192" s="137"/>
    </row>
    <row r="193" spans="1:13" s="32" customFormat="1" ht="12.75">
      <c r="A193" s="60"/>
      <c r="B193" s="147"/>
      <c r="C193" s="147"/>
      <c r="D193" s="147"/>
      <c r="E193" s="147"/>
      <c r="F193" s="147"/>
      <c r="G193" s="147"/>
      <c r="H193" s="147"/>
      <c r="I193" s="147"/>
      <c r="J193" s="147"/>
      <c r="K193" s="147"/>
      <c r="L193" s="147"/>
      <c r="M193" s="147"/>
    </row>
    <row r="194" spans="1:13" s="32" customFormat="1" ht="12.75">
      <c r="A194" s="60"/>
      <c r="B194" s="57"/>
      <c r="C194" s="57"/>
      <c r="J194" s="78"/>
      <c r="K194" s="79"/>
      <c r="L194" s="79"/>
      <c r="M194" s="79"/>
    </row>
    <row r="195" spans="1:11" s="51" customFormat="1" ht="12.75">
      <c r="A195" s="74"/>
      <c r="B195" s="74"/>
      <c r="C195" s="74"/>
      <c r="D195" s="74"/>
      <c r="E195" s="74"/>
      <c r="F195" s="74"/>
      <c r="G195" s="74"/>
      <c r="H195" s="74"/>
      <c r="I195" s="74"/>
      <c r="J195" s="74"/>
      <c r="K195" s="74"/>
    </row>
    <row r="196" spans="1:13" s="51" customFormat="1" ht="12.75">
      <c r="A196" s="142" t="s">
        <v>138</v>
      </c>
      <c r="B196" s="142"/>
      <c r="C196" s="142"/>
      <c r="D196" s="142"/>
      <c r="E196" s="142"/>
      <c r="F196" s="142"/>
      <c r="G196" s="142"/>
      <c r="H196" s="142"/>
      <c r="I196" s="142"/>
      <c r="J196" s="142"/>
      <c r="K196" s="142"/>
      <c r="L196" s="142"/>
      <c r="M196" s="142"/>
    </row>
    <row r="197" spans="1:13" s="51" customFormat="1" ht="12.75">
      <c r="A197" s="142"/>
      <c r="B197" s="142"/>
      <c r="C197" s="142"/>
      <c r="D197" s="142"/>
      <c r="E197" s="142"/>
      <c r="F197" s="142"/>
      <c r="G197" s="142"/>
      <c r="H197" s="142"/>
      <c r="I197" s="142"/>
      <c r="J197" s="142"/>
      <c r="K197" s="142"/>
      <c r="L197" s="142"/>
      <c r="M197" s="142"/>
    </row>
    <row r="198" spans="1:11" s="51" customFormat="1" ht="12.75">
      <c r="A198" s="74"/>
      <c r="B198" s="74"/>
      <c r="C198" s="74"/>
      <c r="D198" s="74"/>
      <c r="E198" s="74"/>
      <c r="F198" s="74"/>
      <c r="G198" s="74"/>
      <c r="H198" s="74"/>
      <c r="I198" s="74"/>
      <c r="J198" s="74"/>
      <c r="K198" s="74"/>
    </row>
    <row r="199" spans="1:6" ht="11.25" customHeight="1">
      <c r="A199" s="60" t="s">
        <v>86</v>
      </c>
      <c r="B199" s="45" t="s">
        <v>87</v>
      </c>
      <c r="C199" s="32"/>
      <c r="D199" s="32"/>
      <c r="E199" s="32"/>
      <c r="F199" s="32"/>
    </row>
    <row r="201" ht="12.75">
      <c r="B201" s="5" t="s">
        <v>218</v>
      </c>
    </row>
    <row r="203" spans="2:13" ht="12.75" customHeight="1">
      <c r="B203" s="141" t="s">
        <v>237</v>
      </c>
      <c r="C203" s="141"/>
      <c r="D203" s="141"/>
      <c r="E203" s="141"/>
      <c r="F203" s="141"/>
      <c r="G203" s="141"/>
      <c r="H203" s="141"/>
      <c r="I203" s="141"/>
      <c r="J203" s="141"/>
      <c r="K203" s="141"/>
      <c r="L203" s="141"/>
      <c r="M203" s="141"/>
    </row>
    <row r="204" spans="2:13" ht="12.75">
      <c r="B204" s="141"/>
      <c r="C204" s="141"/>
      <c r="D204" s="141"/>
      <c r="E204" s="141"/>
      <c r="F204" s="141"/>
      <c r="G204" s="141"/>
      <c r="H204" s="141"/>
      <c r="I204" s="141"/>
      <c r="J204" s="141"/>
      <c r="K204" s="141"/>
      <c r="L204" s="141"/>
      <c r="M204" s="141"/>
    </row>
    <row r="205" spans="2:13" ht="10.5" customHeight="1">
      <c r="B205" s="130"/>
      <c r="C205" s="130"/>
      <c r="D205" s="130"/>
      <c r="E205" s="130"/>
      <c r="F205" s="130"/>
      <c r="G205" s="130"/>
      <c r="H205" s="130"/>
      <c r="I205" s="130"/>
      <c r="J205" s="130"/>
      <c r="K205" s="130"/>
      <c r="L205" s="130"/>
      <c r="M205" s="130"/>
    </row>
    <row r="206" spans="2:13" ht="12.75">
      <c r="B206" s="145" t="s">
        <v>238</v>
      </c>
      <c r="C206" s="145"/>
      <c r="D206" s="145"/>
      <c r="E206" s="145"/>
      <c r="F206" s="145"/>
      <c r="G206" s="145"/>
      <c r="H206" s="145"/>
      <c r="I206" s="145"/>
      <c r="J206" s="145"/>
      <c r="K206" s="145"/>
      <c r="L206" s="145"/>
      <c r="M206" s="145"/>
    </row>
    <row r="207" spans="2:13" ht="12.75">
      <c r="B207" s="131"/>
      <c r="C207" s="131"/>
      <c r="D207" s="131"/>
      <c r="E207" s="131"/>
      <c r="F207" s="131"/>
      <c r="G207" s="131"/>
      <c r="H207" s="131"/>
      <c r="I207" s="131"/>
      <c r="J207" s="131"/>
      <c r="K207" s="131"/>
      <c r="L207" s="131"/>
      <c r="M207" s="131"/>
    </row>
    <row r="209" spans="1:6" ht="12.75">
      <c r="A209" s="49" t="s">
        <v>88</v>
      </c>
      <c r="B209" s="45" t="s">
        <v>89</v>
      </c>
      <c r="C209" s="32"/>
      <c r="D209" s="32"/>
      <c r="E209" s="32"/>
      <c r="F209" s="32"/>
    </row>
    <row r="211" spans="2:13" ht="12.75" customHeight="1">
      <c r="B211" s="139" t="s">
        <v>150</v>
      </c>
      <c r="C211" s="139"/>
      <c r="D211" s="139"/>
      <c r="E211" s="139"/>
      <c r="F211" s="139"/>
      <c r="G211" s="139"/>
      <c r="H211" s="139"/>
      <c r="I211" s="139"/>
      <c r="J211" s="139"/>
      <c r="K211" s="139"/>
      <c r="L211" s="139"/>
      <c r="M211" s="139"/>
    </row>
    <row r="212" spans="2:11" ht="12.75">
      <c r="B212" s="50"/>
      <c r="C212" s="50"/>
      <c r="D212" s="50"/>
      <c r="E212" s="50"/>
      <c r="F212" s="50"/>
      <c r="G212" s="50"/>
      <c r="H212" s="50"/>
      <c r="I212" s="50"/>
      <c r="J212" s="50"/>
      <c r="K212" s="50"/>
    </row>
    <row r="213" spans="2:9" ht="12.75">
      <c r="B213" s="32"/>
      <c r="C213" s="32"/>
      <c r="D213" s="32"/>
      <c r="E213" s="32"/>
      <c r="F213" s="32"/>
      <c r="G213" s="3"/>
      <c r="H213" s="2"/>
      <c r="I213" s="3"/>
    </row>
    <row r="214" spans="1:11" ht="12.75">
      <c r="A214" s="49" t="s">
        <v>90</v>
      </c>
      <c r="B214" s="9" t="s">
        <v>109</v>
      </c>
      <c r="C214" s="57"/>
      <c r="D214" s="57"/>
      <c r="E214" s="57"/>
      <c r="F214" s="57"/>
      <c r="G214" s="57"/>
      <c r="H214" s="57"/>
      <c r="I214" s="57"/>
      <c r="J214" s="57"/>
      <c r="K214" s="57"/>
    </row>
    <row r="215" spans="2:11" ht="12.75">
      <c r="B215" s="57"/>
      <c r="C215" s="57"/>
      <c r="D215" s="57"/>
      <c r="E215" s="57"/>
      <c r="F215" s="57"/>
      <c r="G215" s="57"/>
      <c r="H215" s="57"/>
      <c r="I215" s="57"/>
      <c r="J215" s="57"/>
      <c r="K215" s="57"/>
    </row>
    <row r="216" spans="1:2" ht="12.75">
      <c r="A216" s="5"/>
      <c r="B216" s="5" t="s">
        <v>252</v>
      </c>
    </row>
    <row r="217" spans="1:2" ht="12.75">
      <c r="A217" s="49"/>
      <c r="B217" s="9"/>
    </row>
    <row r="218" spans="1:11" s="51" customFormat="1" ht="12.75">
      <c r="A218" s="52"/>
      <c r="B218" s="53"/>
      <c r="C218" s="53"/>
      <c r="D218" s="53"/>
      <c r="E218" s="53"/>
      <c r="F218" s="53"/>
      <c r="G218" s="56"/>
      <c r="H218" s="3"/>
      <c r="I218" s="53"/>
      <c r="J218" s="3"/>
      <c r="K218" s="53"/>
    </row>
    <row r="219" spans="1:7" ht="12.75">
      <c r="A219" s="49" t="s">
        <v>91</v>
      </c>
      <c r="B219" s="58" t="s">
        <v>92</v>
      </c>
      <c r="C219" s="32"/>
      <c r="D219" s="32"/>
      <c r="E219" s="32"/>
      <c r="F219" s="32"/>
      <c r="G219" s="45"/>
    </row>
    <row r="220" spans="1:2" ht="13.5" customHeight="1">
      <c r="A220" s="49"/>
      <c r="B220" s="9"/>
    </row>
    <row r="221" spans="1:9" ht="12.75">
      <c r="A221" s="49"/>
      <c r="B221" s="53" t="s">
        <v>227</v>
      </c>
      <c r="C221" s="53"/>
      <c r="D221" s="53"/>
      <c r="E221" s="53"/>
      <c r="F221" s="53"/>
      <c r="G221" s="53"/>
      <c r="H221" s="53"/>
      <c r="I221" s="53"/>
    </row>
    <row r="222" spans="1:9" ht="12.75">
      <c r="A222" s="49"/>
      <c r="B222" s="53"/>
      <c r="C222" s="53"/>
      <c r="D222" s="53"/>
      <c r="E222" s="53"/>
      <c r="F222" s="53"/>
      <c r="G222" s="53"/>
      <c r="H222" s="53"/>
      <c r="I222" s="53"/>
    </row>
    <row r="223" spans="1:9" ht="12.75">
      <c r="A223" s="49"/>
      <c r="B223" s="53"/>
      <c r="C223" s="53"/>
      <c r="D223" s="53"/>
      <c r="E223" s="53"/>
      <c r="F223" s="53"/>
      <c r="G223" s="53"/>
      <c r="H223" s="53"/>
      <c r="I223" s="53"/>
    </row>
    <row r="224" spans="1:7" ht="12.75">
      <c r="A224" s="49" t="s">
        <v>93</v>
      </c>
      <c r="B224" s="58" t="s">
        <v>94</v>
      </c>
      <c r="C224" s="53"/>
      <c r="D224" s="53"/>
      <c r="E224" s="53"/>
      <c r="F224" s="53"/>
      <c r="G224" s="32"/>
    </row>
    <row r="226" s="32" customFormat="1" ht="12.75">
      <c r="A226" s="54"/>
    </row>
    <row r="227" s="32" customFormat="1" ht="15" customHeight="1">
      <c r="A227" s="54"/>
    </row>
    <row r="228" s="32" customFormat="1" ht="12.75">
      <c r="A228" s="54"/>
    </row>
    <row r="229" spans="1:13" s="32" customFormat="1" ht="12.75" customHeight="1">
      <c r="A229" s="54"/>
      <c r="B229" s="140" t="s">
        <v>256</v>
      </c>
      <c r="C229" s="140"/>
      <c r="D229" s="140"/>
      <c r="E229" s="140"/>
      <c r="F229" s="140"/>
      <c r="G229" s="140"/>
      <c r="H229" s="140"/>
      <c r="I229" s="140"/>
      <c r="J229" s="140"/>
      <c r="K229" s="140"/>
      <c r="L229" s="140"/>
      <c r="M229" s="140"/>
    </row>
    <row r="230" spans="1:11" s="32" customFormat="1" ht="12.75">
      <c r="A230" s="54"/>
      <c r="B230" s="57"/>
      <c r="C230" s="57"/>
      <c r="D230" s="57"/>
      <c r="E230" s="57"/>
      <c r="F230" s="57"/>
      <c r="G230" s="57"/>
      <c r="H230" s="57"/>
      <c r="I230" s="57"/>
      <c r="J230" s="57"/>
      <c r="K230" s="57"/>
    </row>
    <row r="231" spans="1:9" s="32" customFormat="1" ht="38.25">
      <c r="A231" s="54"/>
      <c r="B231" s="79" t="s">
        <v>151</v>
      </c>
      <c r="E231" s="132" t="s">
        <v>152</v>
      </c>
      <c r="F231" s="132"/>
      <c r="G231" s="133" t="s">
        <v>153</v>
      </c>
      <c r="I231" s="33" t="s">
        <v>155</v>
      </c>
    </row>
    <row r="232" spans="1:7" s="32" customFormat="1" ht="12.75">
      <c r="A232" s="54"/>
      <c r="E232" s="33" t="s">
        <v>165</v>
      </c>
      <c r="F232" s="33"/>
      <c r="G232" s="33" t="s">
        <v>7</v>
      </c>
    </row>
    <row r="233" spans="1:9" s="32" customFormat="1" ht="12.75">
      <c r="A233" s="54"/>
      <c r="B233" s="32" t="s">
        <v>154</v>
      </c>
      <c r="E233" s="134">
        <v>3000</v>
      </c>
      <c r="F233" s="134"/>
      <c r="G233" s="134">
        <v>10506</v>
      </c>
      <c r="I233" s="135" t="s">
        <v>253</v>
      </c>
    </row>
    <row r="234" s="32" customFormat="1" ht="12.75">
      <c r="A234" s="54"/>
    </row>
    <row r="235" spans="1:13" s="32" customFormat="1" ht="12.75" customHeight="1">
      <c r="A235" s="54"/>
      <c r="B235" s="137" t="s">
        <v>0</v>
      </c>
      <c r="C235" s="137"/>
      <c r="D235" s="137"/>
      <c r="E235" s="137"/>
      <c r="F235" s="137"/>
      <c r="G235" s="137"/>
      <c r="H235" s="137"/>
      <c r="I235" s="137"/>
      <c r="J235" s="137"/>
      <c r="K235" s="137"/>
      <c r="L235" s="137"/>
      <c r="M235" s="137"/>
    </row>
    <row r="236" spans="1:13" s="32" customFormat="1" ht="12.75">
      <c r="A236" s="54"/>
      <c r="B236" s="137"/>
      <c r="C236" s="137"/>
      <c r="D236" s="137"/>
      <c r="E236" s="137"/>
      <c r="F236" s="137"/>
      <c r="G236" s="137"/>
      <c r="H236" s="137"/>
      <c r="I236" s="137"/>
      <c r="J236" s="137"/>
      <c r="K236" s="137"/>
      <c r="L236" s="137"/>
      <c r="M236" s="137"/>
    </row>
    <row r="237" s="32" customFormat="1" ht="12.75">
      <c r="A237" s="54"/>
    </row>
    <row r="238" spans="1:13" s="32" customFormat="1" ht="12.75" customHeight="1">
      <c r="A238" s="54"/>
      <c r="B238" s="137" t="s">
        <v>181</v>
      </c>
      <c r="C238" s="137"/>
      <c r="D238" s="137"/>
      <c r="E238" s="137"/>
      <c r="F238" s="137"/>
      <c r="G238" s="137"/>
      <c r="H238" s="137"/>
      <c r="I238" s="137"/>
      <c r="J238" s="137"/>
      <c r="K238" s="137"/>
      <c r="L238" s="137"/>
      <c r="M238" s="137"/>
    </row>
    <row r="239" spans="1:13" s="32" customFormat="1" ht="12.75">
      <c r="A239" s="54"/>
      <c r="B239" s="137"/>
      <c r="C239" s="137"/>
      <c r="D239" s="137"/>
      <c r="E239" s="137"/>
      <c r="F239" s="137"/>
      <c r="G239" s="137"/>
      <c r="H239" s="137"/>
      <c r="I239" s="137"/>
      <c r="J239" s="137"/>
      <c r="K239" s="137"/>
      <c r="L239" s="137"/>
      <c r="M239" s="137"/>
    </row>
    <row r="240" spans="1:13" ht="12.75">
      <c r="A240" s="54"/>
      <c r="B240" s="98"/>
      <c r="C240" s="98"/>
      <c r="D240" s="98"/>
      <c r="E240" s="98"/>
      <c r="F240" s="98"/>
      <c r="G240" s="98"/>
      <c r="H240" s="98"/>
      <c r="I240" s="98"/>
      <c r="J240" s="98"/>
      <c r="K240" s="98"/>
      <c r="L240" s="98"/>
      <c r="M240" s="98"/>
    </row>
    <row r="242" spans="1:10" ht="12.75">
      <c r="A242" s="49" t="s">
        <v>95</v>
      </c>
      <c r="B242" s="9" t="s">
        <v>96</v>
      </c>
      <c r="I242" s="6"/>
      <c r="J242" s="6"/>
    </row>
    <row r="244" spans="2:13" ht="12.75" customHeight="1">
      <c r="B244" s="138" t="s">
        <v>203</v>
      </c>
      <c r="C244" s="138"/>
      <c r="D244" s="138"/>
      <c r="E244" s="138"/>
      <c r="F244" s="138"/>
      <c r="G244" s="138"/>
      <c r="H244" s="138"/>
      <c r="I244" s="138"/>
      <c r="J244" s="138"/>
      <c r="K244" s="138"/>
      <c r="L244" s="138"/>
      <c r="M244" s="138"/>
    </row>
    <row r="245" spans="2:13" ht="12.75">
      <c r="B245" s="138"/>
      <c r="C245" s="138"/>
      <c r="D245" s="138"/>
      <c r="E245" s="138"/>
      <c r="F245" s="138"/>
      <c r="G245" s="138"/>
      <c r="H245" s="138"/>
      <c r="I245" s="138"/>
      <c r="J245" s="138"/>
      <c r="K245" s="138"/>
      <c r="L245" s="138"/>
      <c r="M245" s="138"/>
    </row>
    <row r="246" spans="2:13" ht="12.75">
      <c r="B246" s="138"/>
      <c r="C246" s="138"/>
      <c r="D246" s="138"/>
      <c r="E246" s="138"/>
      <c r="F246" s="138"/>
      <c r="G246" s="138"/>
      <c r="H246" s="138"/>
      <c r="I246" s="138"/>
      <c r="J246" s="138"/>
      <c r="K246" s="138"/>
      <c r="L246" s="138"/>
      <c r="M246" s="138"/>
    </row>
    <row r="248" spans="1:2" ht="12.75">
      <c r="A248" s="49" t="s">
        <v>97</v>
      </c>
      <c r="B248" s="9" t="s">
        <v>98</v>
      </c>
    </row>
    <row r="249" s="32" customFormat="1" ht="12" customHeight="1">
      <c r="A249" s="54"/>
    </row>
    <row r="250" spans="1:2" s="32" customFormat="1" ht="12.75">
      <c r="A250" s="54"/>
      <c r="B250" s="113" t="s">
        <v>182</v>
      </c>
    </row>
    <row r="251" spans="1:2" s="32" customFormat="1" ht="12.75">
      <c r="A251" s="54"/>
      <c r="B251" s="113"/>
    </row>
    <row r="252" spans="1:2" s="32" customFormat="1" ht="12.75">
      <c r="A252" s="54"/>
      <c r="B252" s="113"/>
    </row>
    <row r="253" spans="1:13" ht="12.75">
      <c r="A253" s="143" t="s">
        <v>138</v>
      </c>
      <c r="B253" s="143"/>
      <c r="C253" s="143"/>
      <c r="D253" s="143"/>
      <c r="E253" s="143"/>
      <c r="F253" s="143"/>
      <c r="G253" s="143"/>
      <c r="H253" s="143"/>
      <c r="I253" s="143"/>
      <c r="J253" s="143"/>
      <c r="K253" s="143"/>
      <c r="L253" s="143"/>
      <c r="M253" s="143"/>
    </row>
    <row r="254" spans="1:13" ht="12.75">
      <c r="A254" s="143"/>
      <c r="B254" s="143"/>
      <c r="C254" s="143"/>
      <c r="D254" s="143"/>
      <c r="E254" s="143"/>
      <c r="F254" s="143"/>
      <c r="G254" s="143"/>
      <c r="H254" s="143"/>
      <c r="I254" s="143"/>
      <c r="J254" s="143"/>
      <c r="K254" s="143"/>
      <c r="L254" s="143"/>
      <c r="M254" s="143"/>
    </row>
    <row r="255" spans="1:13" ht="12.75">
      <c r="A255" s="54"/>
      <c r="B255" s="32"/>
      <c r="C255" s="32"/>
      <c r="D255" s="32"/>
      <c r="E255" s="32"/>
      <c r="F255" s="32"/>
      <c r="G255" s="32"/>
      <c r="H255" s="32"/>
      <c r="I255" s="65"/>
      <c r="J255" s="65"/>
      <c r="K255" s="65"/>
      <c r="L255" s="65"/>
      <c r="M255" s="32"/>
    </row>
    <row r="256" spans="1:14" ht="12.75">
      <c r="A256" s="60" t="s">
        <v>99</v>
      </c>
      <c r="B256" s="45" t="s">
        <v>100</v>
      </c>
      <c r="C256" s="32"/>
      <c r="D256" s="32"/>
      <c r="E256" s="32"/>
      <c r="F256" s="32"/>
      <c r="G256" s="32"/>
      <c r="H256" s="32"/>
      <c r="I256" s="32"/>
      <c r="J256" s="32"/>
      <c r="K256" s="32"/>
      <c r="L256" s="32"/>
      <c r="M256" s="32"/>
      <c r="N256" s="30"/>
    </row>
    <row r="257" spans="1:13" s="32" customFormat="1" ht="12.75">
      <c r="A257" s="60"/>
      <c r="B257" s="45"/>
      <c r="I257" s="32" t="s">
        <v>22</v>
      </c>
      <c r="M257" s="32" t="s">
        <v>22</v>
      </c>
    </row>
    <row r="258" spans="1:14" s="32" customFormat="1" ht="12.75">
      <c r="A258" s="60"/>
      <c r="B258" s="45"/>
      <c r="G258" s="65" t="s">
        <v>21</v>
      </c>
      <c r="H258" s="65"/>
      <c r="I258" s="65" t="s">
        <v>23</v>
      </c>
      <c r="J258" s="82"/>
      <c r="K258" s="65" t="s">
        <v>21</v>
      </c>
      <c r="L258" s="65"/>
      <c r="M258" s="65" t="s">
        <v>23</v>
      </c>
      <c r="N258" s="82"/>
    </row>
    <row r="259" spans="1:14" s="32" customFormat="1" ht="12.75">
      <c r="A259" s="60"/>
      <c r="B259" s="45"/>
      <c r="G259" s="65" t="s">
        <v>13</v>
      </c>
      <c r="H259" s="65"/>
      <c r="I259" s="65" t="s">
        <v>13</v>
      </c>
      <c r="J259" s="82"/>
      <c r="K259" s="65" t="s">
        <v>24</v>
      </c>
      <c r="L259" s="65"/>
      <c r="M259" s="65" t="s">
        <v>27</v>
      </c>
      <c r="N259" s="82"/>
    </row>
    <row r="260" spans="1:13" s="32" customFormat="1" ht="12.75">
      <c r="A260" s="54"/>
      <c r="G260" s="65" t="s">
        <v>220</v>
      </c>
      <c r="H260" s="65"/>
      <c r="I260" s="65" t="s">
        <v>221</v>
      </c>
      <c r="K260" s="65" t="s">
        <v>220</v>
      </c>
      <c r="L260" s="65"/>
      <c r="M260" s="65" t="s">
        <v>221</v>
      </c>
    </row>
    <row r="261" spans="1:13" s="32" customFormat="1" ht="12.75">
      <c r="A261" s="54"/>
      <c r="B261" s="45" t="s">
        <v>122</v>
      </c>
      <c r="G261" s="65"/>
      <c r="H261" s="65"/>
      <c r="I261" s="65"/>
      <c r="K261" s="65"/>
      <c r="L261" s="65"/>
      <c r="M261" s="65"/>
    </row>
    <row r="262" spans="1:13" s="32" customFormat="1" ht="13.5" thickBot="1">
      <c r="A262" s="54"/>
      <c r="B262" s="32" t="s">
        <v>210</v>
      </c>
      <c r="G262" s="116">
        <f>+'IS'!B33</f>
        <v>2252</v>
      </c>
      <c r="H262" s="121"/>
      <c r="I262" s="116">
        <f>'IS'!D33</f>
        <v>2662</v>
      </c>
      <c r="J262" s="55"/>
      <c r="K262" s="116">
        <f>+'IS'!F33</f>
        <v>5560</v>
      </c>
      <c r="L262" s="121"/>
      <c r="M262" s="116">
        <f>'IS'!H33</f>
        <v>6014</v>
      </c>
    </row>
    <row r="263" spans="1:13" s="32" customFormat="1" ht="13.5" thickTop="1">
      <c r="A263" s="54"/>
      <c r="G263" s="122"/>
      <c r="H263" s="122"/>
      <c r="I263" s="55"/>
      <c r="J263" s="55"/>
      <c r="K263" s="122"/>
      <c r="L263" s="122"/>
      <c r="M263" s="55"/>
    </row>
    <row r="264" spans="1:13" s="32" customFormat="1" ht="12.75">
      <c r="A264" s="54"/>
      <c r="B264" s="32" t="s">
        <v>209</v>
      </c>
      <c r="G264" s="123"/>
      <c r="H264" s="123"/>
      <c r="I264" s="55"/>
      <c r="J264" s="55"/>
      <c r="K264" s="123"/>
      <c r="L264" s="123"/>
      <c r="M264" s="55"/>
    </row>
    <row r="265" spans="1:13" s="32" customFormat="1" ht="13.5" thickBot="1">
      <c r="A265" s="54"/>
      <c r="B265" s="32" t="s">
        <v>101</v>
      </c>
      <c r="G265" s="116">
        <v>120001</v>
      </c>
      <c r="H265" s="121"/>
      <c r="I265" s="116">
        <v>120001</v>
      </c>
      <c r="J265" s="55"/>
      <c r="K265" s="116">
        <v>120001</v>
      </c>
      <c r="L265" s="121"/>
      <c r="M265" s="116">
        <v>120242</v>
      </c>
    </row>
    <row r="266" spans="1:13" s="32" customFormat="1" ht="13.5" thickTop="1">
      <c r="A266" s="54"/>
      <c r="G266" s="122"/>
      <c r="H266" s="122"/>
      <c r="I266" s="55"/>
      <c r="J266" s="55"/>
      <c r="K266" s="122"/>
      <c r="L266" s="122"/>
      <c r="M266" s="55"/>
    </row>
    <row r="267" spans="1:13" s="32" customFormat="1" ht="13.5" thickBot="1">
      <c r="A267" s="54"/>
      <c r="B267" s="32" t="s">
        <v>120</v>
      </c>
      <c r="G267" s="117">
        <f>(G262/G265)*100</f>
        <v>1.8766510279081008</v>
      </c>
      <c r="H267" s="122"/>
      <c r="I267" s="117">
        <f>(I262/I265)*100</f>
        <v>2.218314847376272</v>
      </c>
      <c r="J267" s="55"/>
      <c r="K267" s="117">
        <f>(K262/K265)*100</f>
        <v>4.63329472254398</v>
      </c>
      <c r="L267" s="122"/>
      <c r="M267" s="117">
        <f>(M262/M265)*100</f>
        <v>5.001580146704146</v>
      </c>
    </row>
    <row r="268" spans="1:12" s="32" customFormat="1" ht="13.5" thickTop="1">
      <c r="A268" s="54"/>
      <c r="G268" s="122"/>
      <c r="H268" s="122"/>
      <c r="I268" s="55"/>
      <c r="J268" s="55"/>
      <c r="K268" s="122"/>
      <c r="L268" s="122"/>
    </row>
    <row r="269" spans="1:12" s="32" customFormat="1" ht="12.75">
      <c r="A269" s="54"/>
      <c r="B269" s="45" t="s">
        <v>123</v>
      </c>
      <c r="G269" s="33"/>
      <c r="H269" s="33"/>
      <c r="K269" s="33"/>
      <c r="L269" s="33"/>
    </row>
    <row r="270" spans="1:13" s="32" customFormat="1" ht="13.5" thickBot="1">
      <c r="A270" s="54"/>
      <c r="B270" s="32" t="s">
        <v>210</v>
      </c>
      <c r="G270" s="116">
        <f>+'IS'!B33</f>
        <v>2252</v>
      </c>
      <c r="H270" s="121"/>
      <c r="I270" s="118">
        <f>'IS'!D33</f>
        <v>2662</v>
      </c>
      <c r="J270" s="55"/>
      <c r="K270" s="116">
        <f>+'IS'!F33</f>
        <v>5560</v>
      </c>
      <c r="L270" s="121"/>
      <c r="M270" s="118">
        <f>'IS'!H33</f>
        <v>6014</v>
      </c>
    </row>
    <row r="271" spans="1:13" s="32" customFormat="1" ht="13.5" thickTop="1">
      <c r="A271" s="54"/>
      <c r="G271" s="121"/>
      <c r="H271" s="121"/>
      <c r="I271" s="55"/>
      <c r="J271" s="55"/>
      <c r="K271" s="121"/>
      <c r="L271" s="121"/>
      <c r="M271" s="55"/>
    </row>
    <row r="272" spans="1:13" s="32" customFormat="1" ht="12.75">
      <c r="A272" s="54"/>
      <c r="B272" s="32" t="s">
        <v>117</v>
      </c>
      <c r="G272" s="123">
        <v>120001</v>
      </c>
      <c r="H272" s="123"/>
      <c r="I272" s="55">
        <v>120001</v>
      </c>
      <c r="J272" s="55"/>
      <c r="K272" s="123">
        <v>120001</v>
      </c>
      <c r="L272" s="123"/>
      <c r="M272" s="55">
        <v>120242</v>
      </c>
    </row>
    <row r="273" spans="1:13" s="32" customFormat="1" ht="12.75">
      <c r="A273" s="54"/>
      <c r="B273" s="32" t="s">
        <v>119</v>
      </c>
      <c r="G273" s="128">
        <v>0</v>
      </c>
      <c r="H273" s="121"/>
      <c r="I273" s="119">
        <v>0</v>
      </c>
      <c r="J273" s="56"/>
      <c r="K273" s="128">
        <v>0</v>
      </c>
      <c r="L273" s="121"/>
      <c r="M273" s="119">
        <v>0</v>
      </c>
    </row>
    <row r="274" spans="1:13" s="32" customFormat="1" ht="12.75">
      <c r="A274" s="54"/>
      <c r="B274" s="32" t="s">
        <v>118</v>
      </c>
      <c r="G274" s="121"/>
      <c r="H274" s="121"/>
      <c r="I274" s="56"/>
      <c r="J274" s="56"/>
      <c r="K274" s="121"/>
      <c r="L274" s="121"/>
      <c r="M274" s="56"/>
    </row>
    <row r="275" spans="1:13" s="32" customFormat="1" ht="13.5" thickBot="1">
      <c r="A275" s="54"/>
      <c r="B275" s="32" t="s">
        <v>121</v>
      </c>
      <c r="G275" s="116">
        <f>SUM(G272:G273)</f>
        <v>120001</v>
      </c>
      <c r="H275" s="121"/>
      <c r="I275" s="116">
        <f>SUM(I272:I274)</f>
        <v>120001</v>
      </c>
      <c r="J275" s="55"/>
      <c r="K275" s="116">
        <f>SUM(K272:K274)</f>
        <v>120001</v>
      </c>
      <c r="L275" s="121"/>
      <c r="M275" s="116">
        <f>SUM(M272:M274)</f>
        <v>120242</v>
      </c>
    </row>
    <row r="276" spans="1:13" s="32" customFormat="1" ht="13.5" thickTop="1">
      <c r="A276" s="54"/>
      <c r="G276" s="122"/>
      <c r="H276" s="122"/>
      <c r="I276" s="55"/>
      <c r="J276" s="55"/>
      <c r="K276" s="122"/>
      <c r="L276" s="122"/>
      <c r="M276" s="55"/>
    </row>
    <row r="277" spans="1:13" s="32" customFormat="1" ht="13.5" thickBot="1">
      <c r="A277" s="54"/>
      <c r="B277" s="32" t="s">
        <v>136</v>
      </c>
      <c r="G277" s="117">
        <f>(G270/G275)*100</f>
        <v>1.8766510279081008</v>
      </c>
      <c r="H277" s="122"/>
      <c r="I277" s="117">
        <f>(I270/I275)*100</f>
        <v>2.218314847376272</v>
      </c>
      <c r="J277" s="55"/>
      <c r="K277" s="117">
        <f>(K270/K275)*100</f>
        <v>4.63329472254398</v>
      </c>
      <c r="L277" s="122"/>
      <c r="M277" s="117">
        <f>(M270/M275)*100</f>
        <v>5.001580146704146</v>
      </c>
    </row>
    <row r="278" spans="1:10" s="32" customFormat="1" ht="13.5" thickTop="1">
      <c r="A278" s="54"/>
      <c r="H278" s="59"/>
      <c r="I278" s="55"/>
      <c r="J278" s="59"/>
    </row>
    <row r="279" spans="1:10" s="32" customFormat="1" ht="12.75">
      <c r="A279" s="54"/>
      <c r="H279" s="59"/>
      <c r="I279" s="55"/>
      <c r="J279" s="59"/>
    </row>
    <row r="280" spans="1:10" s="32" customFormat="1" ht="12.75">
      <c r="A280" s="54"/>
      <c r="H280" s="59"/>
      <c r="I280" s="55"/>
      <c r="J280" s="59"/>
    </row>
    <row r="281" spans="1:10" s="32" customFormat="1" ht="12.75">
      <c r="A281" s="54"/>
      <c r="G281" s="65"/>
      <c r="I281" s="65"/>
      <c r="J281" s="65"/>
    </row>
    <row r="282" spans="1:10" s="32" customFormat="1" ht="12.75">
      <c r="A282" s="54"/>
      <c r="G282" s="65"/>
      <c r="I282" s="65"/>
      <c r="J282" s="65"/>
    </row>
    <row r="283" spans="1:10" s="32" customFormat="1" ht="12.75">
      <c r="A283" s="54"/>
      <c r="G283" s="65"/>
      <c r="I283" s="65"/>
      <c r="J283" s="65"/>
    </row>
    <row r="284" spans="1:10" s="32" customFormat="1" ht="12.75">
      <c r="A284" s="54"/>
      <c r="G284" s="65"/>
      <c r="I284" s="65"/>
      <c r="J284" s="65"/>
    </row>
    <row r="285" spans="1:10" s="32" customFormat="1" ht="12.75">
      <c r="A285" s="54"/>
      <c r="G285" s="65"/>
      <c r="I285" s="65"/>
      <c r="J285" s="65"/>
    </row>
    <row r="286" spans="1:10" s="32" customFormat="1" ht="12.75">
      <c r="A286" s="54"/>
      <c r="G286" s="70"/>
      <c r="H286" s="55"/>
      <c r="I286" s="70"/>
      <c r="J286" s="70"/>
    </row>
    <row r="287" spans="1:10" s="32" customFormat="1" ht="12.75">
      <c r="A287" s="54"/>
      <c r="G287" s="70"/>
      <c r="H287" s="55"/>
      <c r="I287" s="70"/>
      <c r="J287" s="70"/>
    </row>
    <row r="288" spans="1:10" s="32" customFormat="1" ht="12.75">
      <c r="A288" s="54"/>
      <c r="G288" s="65"/>
      <c r="I288" s="65"/>
      <c r="J288" s="65"/>
    </row>
    <row r="289" spans="7:10" ht="12.75">
      <c r="G289" s="10"/>
      <c r="I289" s="10"/>
      <c r="J289" s="10"/>
    </row>
    <row r="290" spans="7:10" ht="12.75">
      <c r="G290" s="10"/>
      <c r="I290" s="10"/>
      <c r="J290" s="10"/>
    </row>
    <row r="291" spans="7:10" ht="12.75">
      <c r="G291" s="10"/>
      <c r="I291" s="10"/>
      <c r="J291" s="10"/>
    </row>
  </sheetData>
  <sheetProtection/>
  <mergeCells count="30">
    <mergeCell ref="B190:M193"/>
    <mergeCell ref="B43:M44"/>
    <mergeCell ref="B79:M80"/>
    <mergeCell ref="B76:M77"/>
    <mergeCell ref="B85:M86"/>
    <mergeCell ref="B90:M92"/>
    <mergeCell ref="A134:M135"/>
    <mergeCell ref="B154:M158"/>
    <mergeCell ref="B101:M102"/>
    <mergeCell ref="B145:M150"/>
    <mergeCell ref="A253:M254"/>
    <mergeCell ref="B244:M246"/>
    <mergeCell ref="B10:M12"/>
    <mergeCell ref="B13:M17"/>
    <mergeCell ref="B18:M21"/>
    <mergeCell ref="B69:M70"/>
    <mergeCell ref="B53:M53"/>
    <mergeCell ref="B63:M65"/>
    <mergeCell ref="B206:M206"/>
    <mergeCell ref="B45:M48"/>
    <mergeCell ref="B238:M239"/>
    <mergeCell ref="B96:M97"/>
    <mergeCell ref="B106:M108"/>
    <mergeCell ref="B235:M236"/>
    <mergeCell ref="B229:M229"/>
    <mergeCell ref="B139:M143"/>
    <mergeCell ref="B162:M168"/>
    <mergeCell ref="B203:M204"/>
    <mergeCell ref="B211:M211"/>
    <mergeCell ref="A196:M197"/>
  </mergeCells>
  <printOptions/>
  <pageMargins left="0.55" right="0.4" top="0.52" bottom="0.43" header="0.34" footer="0.23"/>
  <pageSetup horizontalDpi="600" verticalDpi="600" orientation="portrait" scale="84" r:id="rId2"/>
  <rowBreaks count="4" manualBreakCount="4">
    <brk id="70" max="10" man="1"/>
    <brk id="132" max="10" man="1"/>
    <brk id="194" max="10" man="1"/>
    <brk id="252"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 </cp:lastModifiedBy>
  <cp:lastPrinted>2009-11-26T07:17:04Z</cp:lastPrinted>
  <dcterms:created xsi:type="dcterms:W3CDTF">2001-03-17T05:13:36Z</dcterms:created>
  <dcterms:modified xsi:type="dcterms:W3CDTF">2009-11-26T07:17:25Z</dcterms:modified>
  <cp:category/>
  <cp:version/>
  <cp:contentType/>
  <cp:contentStatus/>
</cp:coreProperties>
</file>