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'CashFlow'!$A$1:$E$68</definedName>
    <definedName name="_xlnm.Print_Area" localSheetId="0">'IS'!$A$1:$H$55</definedName>
    <definedName name="_xlnm.Print_Area" localSheetId="4">'Notes'!$A$1:$K$372</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<sst xmlns="http://schemas.openxmlformats.org/spreadsheetml/2006/main" count="384" uniqueCount="285">
  <si>
    <t>The principal effects of the changes in accounting policies as a result of the application of the new and revised FRSs are discussed below:</t>
  </si>
  <si>
    <t>There are no cash requirements for these contracts. As the exchange rate is pre-determined under such contracts, the Group is not exposed to any market risk. These transactions are not exposed to any credit risk.</t>
  </si>
  <si>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</si>
  <si>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</si>
  <si>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</si>
  <si>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</si>
  <si>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</si>
  <si>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</si>
  <si>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</si>
  <si>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Tax recoverable</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</si>
  <si>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</si>
  <si>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</si>
  <si>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</si>
  <si>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</si>
  <si>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</si>
  <si>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</si>
  <si>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</si>
  <si>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</si>
  <si>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</si>
  <si>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</si>
  <si>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</si>
  <si>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</si>
  <si>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</si>
  <si>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</si>
  <si>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</si>
  <si>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</si>
  <si>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</si>
  <si>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</si>
  <si>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</si>
  <si>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</si>
  <si>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</si>
  <si>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</si>
  <si>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</si>
  <si>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</si>
  <si>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</si>
  <si>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</si>
  <si>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</si>
  <si>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</si>
  <si>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</si>
  <si>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</si>
  <si>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</si>
  <si>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</si>
  <si>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</si>
  <si>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</si>
  <si>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</si>
  <si>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</si>
  <si>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</si>
  <si>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</si>
  <si>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</si>
  <si>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Negative goodwill amortised</t>
  </si>
  <si>
    <t>Cash and cash equivalents at the beginning of period</t>
  </si>
  <si>
    <t xml:space="preserve">Note 1 </t>
  </si>
  <si>
    <t>Trade and other payables</t>
  </si>
  <si>
    <t xml:space="preserve">Profit before taxation and amortisation of </t>
  </si>
  <si>
    <t xml:space="preserve">  negative goodwill</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</si>
  <si>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</si>
  <si>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</si>
  <si>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</si>
  <si>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</si>
  <si>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</si>
  <si>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</si>
  <si>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</si>
  <si>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</si>
  <si>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</si>
  <si>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</si>
  <si>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</si>
  <si>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</si>
  <si>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</si>
  <si>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</si>
  <si>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Dividends paid</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</si>
  <si>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</si>
  <si>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</si>
  <si>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</si>
  <si>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</si>
  <si>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</si>
  <si>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</si>
  <si>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</si>
  <si>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</si>
  <si>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</si>
  <si>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</si>
  <si>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</si>
  <si>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</si>
  <si>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</si>
  <si>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</si>
  <si>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</si>
  <si>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</si>
  <si>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</si>
  <si>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</si>
  <si>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</si>
  <si>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</si>
  <si>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</si>
  <si>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</si>
  <si>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</si>
  <si>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</si>
  <si>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</si>
  <si>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</si>
  <si>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</si>
  <si>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</si>
  <si>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</si>
  <si>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</si>
  <si>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</si>
  <si>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</si>
  <si>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</si>
  <si>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</si>
  <si>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</si>
  <si>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</si>
  <si>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</si>
  <si>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</si>
  <si>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</si>
  <si>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</si>
  <si>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</si>
  <si>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Net cash used in financing activities</t>
  </si>
  <si>
    <t>Trade and other receivables</t>
  </si>
  <si>
    <t>Changes in working capital :</t>
  </si>
  <si>
    <t>Cash and bank balances</t>
  </si>
  <si>
    <t>Short term funds</t>
  </si>
  <si>
    <t>Increased in pledged deposit with a licensed bank</t>
  </si>
  <si>
    <t>Exercise of share options issue</t>
  </si>
  <si>
    <t>Proceeds from issuance of shares</t>
  </si>
  <si>
    <t>Cash and cash equivalents at the end of period (Note 1)</t>
  </si>
  <si>
    <t>Net cash used in investing activities</t>
  </si>
  <si>
    <t>Not applicable as there were no profit forecast and profit guarantee published.</t>
  </si>
  <si>
    <t xml:space="preserve">Status of Corporate Proposal </t>
  </si>
  <si>
    <t>Reserves</t>
  </si>
  <si>
    <t>Retained</t>
  </si>
  <si>
    <t>Profits</t>
  </si>
  <si>
    <t>CONDENSED CONSOLIDATED CASH FLOW STATEMENTS</t>
  </si>
  <si>
    <t>Change in The Composition of The Group</t>
  </si>
  <si>
    <t>Changes in Contingent Liabilities and Contingent Assets</t>
  </si>
  <si>
    <t>Deferred tax liabilities</t>
  </si>
  <si>
    <t>Net profit for the period (RM'000)</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</si>
  <si>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</si>
  <si>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</si>
  <si>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</si>
  <si>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</si>
  <si>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</si>
  <si>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</si>
  <si>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</si>
  <si>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</si>
  <si>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</si>
  <si>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</si>
  <si>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</si>
  <si>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</si>
  <si>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31.12.2005</t>
  </si>
  <si>
    <t>Net Assets per share (RM)</t>
  </si>
  <si>
    <t>Equity</t>
  </si>
  <si>
    <t>Attributable to:</t>
  </si>
  <si>
    <t xml:space="preserve">Total </t>
  </si>
  <si>
    <t>Profit for the period</t>
  </si>
  <si>
    <t>Current</t>
  </si>
  <si>
    <t>Year-to-date</t>
  </si>
  <si>
    <t>The interim financial statements should be read in conjunction with the Audited Financial Statements for the year ended 31 December 2005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2005.</t>
  </si>
  <si>
    <t>The auditors’ report  on the financial statements for the year ended 31 December 2005 of the Group was not qualified.</t>
  </si>
  <si>
    <t>There was no revaluation of property, plant and equipment since the last Audited Financial Statements for the year ended 31 December 2005.</t>
  </si>
  <si>
    <t>Diluted Earnings Per Share (sen)</t>
  </si>
  <si>
    <t>Number of ordinary</t>
  </si>
  <si>
    <t>Up to 31 December 2005, CSCENIC's consolidated financial statements were prepared in accordance with MASB standards with effective dates before 1 January 2006. The comparatives figures in respect of 2005 have therefore been restated to reflect the relevant adjustments.</t>
  </si>
  <si>
    <t>A14.</t>
  </si>
  <si>
    <t>(1)</t>
  </si>
  <si>
    <t>FRS 2: Share-based Payment</t>
  </si>
  <si>
    <t>Under the transitional provisions of FRS 2, this FRS will apply to share options which were granted after 1 January 2005 and which had not yet vested by 1 January 2006. The adoption of this FRS has not resulted in any financial impact to the Group as there were no new share options granted by the Group after 1 January 2005.</t>
  </si>
  <si>
    <t>(2)</t>
  </si>
  <si>
    <t>FRS 3: Business Combinations</t>
  </si>
  <si>
    <t>(3)</t>
  </si>
  <si>
    <t>FRS 140: Investment Property</t>
  </si>
  <si>
    <t>Proceeds from disposal of plant and equipment</t>
  </si>
  <si>
    <t>PART B : ADDITIONAL INFORMATION REQUIRED BY THE BURSA MALAYSIA SECURITIES BERHAD LISTING REQUIREMENTS</t>
  </si>
  <si>
    <t>Investment property</t>
  </si>
  <si>
    <t>Share capital</t>
  </si>
  <si>
    <t xml:space="preserve">     Shareholders of the Company</t>
  </si>
  <si>
    <t xml:space="preserve">     Minority interests</t>
  </si>
  <si>
    <t>Total non-current assets</t>
  </si>
  <si>
    <t>Total current assets</t>
  </si>
  <si>
    <t>Total non-current liabilities</t>
  </si>
  <si>
    <t>Total current liabilities</t>
  </si>
  <si>
    <t>Total assets</t>
  </si>
  <si>
    <t>Total equity and liabilities</t>
  </si>
  <si>
    <t>At 1 January 2006 :</t>
  </si>
  <si>
    <t>- as previously reported</t>
  </si>
  <si>
    <t>Income taxes paid, net of refund</t>
  </si>
  <si>
    <t>Net (decrease)/increase in cash and cash equivalents</t>
  </si>
  <si>
    <t>(4)</t>
  </si>
  <si>
    <t>FRSs Yet To Be Adopted</t>
  </si>
  <si>
    <t>Changes in Accounting Policies and Adoption of New and Revised FRSs (Cont'd)</t>
  </si>
  <si>
    <t>There were no unusual items and amounts of items affecting assets, liabilities, equity, net income or cash flows during the current quarter under review, except for the changes in accounting policies as disclosed in Note A2.</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</si>
  <si>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</si>
  <si>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</si>
  <si>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</si>
  <si>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</si>
  <si>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</si>
  <si>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</si>
  <si>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</si>
  <si>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</si>
  <si>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As at balance sheet date, no adjustment has been made for the above forward contracts to account for the difference between the contracted rate and the prevailing market rate as the amount is immaterial. Exchange gains or losses arising on contracts are recognised at the date of transaction. </t>
  </si>
  <si>
    <t xml:space="preserve">   Basic earnings per share (sen)</t>
  </si>
  <si>
    <t xml:space="preserve">   Diluted earnings per share (sen)</t>
  </si>
  <si>
    <t>At 1 January 2005</t>
  </si>
  <si>
    <t>Previously</t>
  </si>
  <si>
    <t>stated</t>
  </si>
  <si>
    <t>FRS 140</t>
  </si>
  <si>
    <t>Restated</t>
  </si>
  <si>
    <t>At 31 December 2005</t>
  </si>
  <si>
    <t>Impact on the opening balances</t>
  </si>
  <si>
    <t>FRS 3</t>
  </si>
  <si>
    <t>Effects on:</t>
  </si>
  <si>
    <t>Retained profits</t>
  </si>
  <si>
    <t>Negative goodwill</t>
  </si>
  <si>
    <t>Changes in accounting policy:</t>
  </si>
  <si>
    <t>Effect of adopting FRS 3</t>
  </si>
  <si>
    <t xml:space="preserve">  Transfer negative goodwill to opening retained profits</t>
  </si>
  <si>
    <r>
      <t>The interim financial statements are unaudited and have been prepared in compliance with Financial Reporting Standards ("FRS") 134</t>
    </r>
    <r>
      <rPr>
        <vertAlign val="subscript"/>
        <sz val="10"/>
        <rFont val="Times New Roman"/>
        <family val="1"/>
      </rPr>
      <t>2004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</si>
  <si>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 xml:space="preserve">The significant accounting policies and methods of computation applied in the unaudited condensed interim financial statements are consistent with those adopted in the most recent annual financial statements for the year ended 31 December 2005 except for the adoption of the new and revised Financial Reporting Standards ("FRSs") issued by MASB that are effective for the financial period beginning 1 January 2006. The details of the changes in accounting policies are set out under Note A2. </t>
  </si>
  <si>
    <t>Changes in Accounting Policies</t>
  </si>
  <si>
    <t>Where the employees are required to meet vesting conditions before they become entitled to the options, the Group recognises the fair value of the options granted over the vesting period. Otherwise, the Group recognises the fair value in the period in which the options were granted.</t>
  </si>
  <si>
    <t>If an employee chooses to exercise options, the related capital reserve is transferred to share capital and share premium, together with the exercise price. If the options lapse unexercised, the related capital reserve is transferred directly to retained earnings.</t>
  </si>
  <si>
    <t>The following comparative amounts have been restated due to the adoption of the above new and revised FRSs:</t>
  </si>
  <si>
    <t>Corporate guarantee granted by the Company in favour of a</t>
  </si>
  <si>
    <t xml:space="preserve">  licensed bank for credit facilities granted to a subsidiary</t>
  </si>
  <si>
    <t>Total equity attributable to shareholders of the Company</t>
  </si>
  <si>
    <t xml:space="preserve">Total equity   </t>
  </si>
  <si>
    <t>Minority interest</t>
  </si>
  <si>
    <t>At 1 January 2006 (as restated)</t>
  </si>
  <si>
    <t xml:space="preserve">Previously there was no MASB Standard that requires the recognition of employee benefits in the Income Statement when the Group grants share options to its employees. If the employees chose to exercise the options, the nominal amount of share capital and share premium were credited only to the extend of the option's exercise price receivable. With effect from 1 January 2006, upon adoption of FRS 2, where the Group pays for services of its employees using share options, the fair value of the transaction is recognised as an expense in the income statement, or as an asset, if the cost qualifies for recognition as an asset under the Group's accounting policies. A corresponding increase is recognised in a capital reserve within equity. </t>
  </si>
  <si>
    <t>ASSETS</t>
  </si>
  <si>
    <t>Non-Current Assets</t>
  </si>
  <si>
    <t>Current Assets</t>
  </si>
  <si>
    <t>EQUITY</t>
  </si>
  <si>
    <t>NEGATIVE GOODWILL</t>
  </si>
  <si>
    <t>LIABILITIES</t>
  </si>
  <si>
    <t>Non-Current Liabilities</t>
  </si>
  <si>
    <t>Total liabilities</t>
  </si>
  <si>
    <t>With the adoption of the new and revised FRSs, the Group has effected the necessary changes to the accounting policies and restated the comparative figures in the financial statements to conform with the current period's presentation as disclosed under Note A2.</t>
  </si>
  <si>
    <t>US$'000</t>
  </si>
  <si>
    <t>Current Liabilities</t>
  </si>
  <si>
    <t>30.6.2006</t>
  </si>
  <si>
    <t>30.6.2005</t>
  </si>
  <si>
    <t>Finance costs</t>
  </si>
  <si>
    <t>At 30 June 2006</t>
  </si>
  <si>
    <t>At 30 June 2005</t>
  </si>
  <si>
    <t>Issue of shares :</t>
  </si>
  <si>
    <t>- Bonus issue</t>
  </si>
  <si>
    <t>- Exercise of share options issue</t>
  </si>
  <si>
    <t>Expenses not recognised in income statement</t>
  </si>
  <si>
    <t>- Share issue expenses</t>
  </si>
  <si>
    <t>ENDED 30 JUNE 2006</t>
  </si>
  <si>
    <t>Interest paid</t>
  </si>
  <si>
    <t>Dividend paid</t>
  </si>
  <si>
    <t>Share issue expenses</t>
  </si>
  <si>
    <t>Net cash generated from operating activities</t>
  </si>
  <si>
    <t>A final tax-exempt dividend of 8% or 4 sen per share totalling RM4.0 million in respect of the previous financial year ended 31 December 2005 was paid on 31 May 2006.</t>
  </si>
  <si>
    <t xml:space="preserve">There were no changes in the composition of the Group for the quarter ended 30 June 2006 including business combination, acquisition or disposal of subsidiaries and long term investments, restructuring and discontinued operation. 
</t>
  </si>
  <si>
    <t xml:space="preserve">  - prior year</t>
  </si>
  <si>
    <t>QUARTERLY REPORT ON CONSOLIDATED RESULTS FOR THE SECOND QUARTER ENDED 30 JUNE 2006</t>
  </si>
  <si>
    <t>CONDENSED CONSOLIDATED INCOME STATEMENT</t>
  </si>
  <si>
    <t>FOR THE SIX MONTHS ENDED 30 JUNE 2006</t>
  </si>
  <si>
    <t>Earnings per share</t>
  </si>
  <si>
    <t>CONDENSED CONSOLIDATED  BALANCE SHEET AS AT 30 JUNE 2006</t>
  </si>
  <si>
    <t>Dividends approved in respect of the previous year</t>
  </si>
  <si>
    <t xml:space="preserve">QUARTERLY REPORT ON CONSOLIDATED RESULTS FOR THE SECOND QUARTER </t>
  </si>
  <si>
    <t>Proceeds from bankers' acceptances</t>
  </si>
  <si>
    <t>Borrowings</t>
  </si>
  <si>
    <t xml:space="preserve">Issuances and repayment of debt and equity securities </t>
  </si>
  <si>
    <t>There were no issuance and repayment of debts and equity securities, shares buy-back, share cancellations, shares held as treasury shares or resale of treasury shares during the current quarter under review save as follows:-</t>
  </si>
  <si>
    <t>a) Bonus issue</t>
  </si>
  <si>
    <t>b)</t>
  </si>
  <si>
    <t xml:space="preserve">  Approved but not contracted for</t>
  </si>
  <si>
    <t>The effective tax rate was lower than the statutory income tax rate of 28% mainly due to claims of double deduction under Promotion of Exports and  Reinvestment Allowances on the machineries by a subsidiary.</t>
  </si>
  <si>
    <t xml:space="preserve">As at 30 June 2006, the Group's borrowings was as follows:- </t>
  </si>
  <si>
    <r>
      <t xml:space="preserve">   </t>
    </r>
    <r>
      <rPr>
        <u val="single"/>
        <sz val="10"/>
        <rFont val="Times New Roman"/>
        <family val="1"/>
      </rPr>
      <t>Short Term Borrowings</t>
    </r>
  </si>
  <si>
    <t>Unsecured</t>
  </si>
  <si>
    <t>Total</t>
  </si>
  <si>
    <t xml:space="preserve">As at 14 August 2006 (the latest practicable date which shall not be earlier than 7 days from the date of issue of this quarterly report), the Group has the following outstanding forward foreign currency contracts:- </t>
  </si>
  <si>
    <t>Since the last Audited Financial Statements for the year ended 31 December 2005 until the date of this report, the Group does not have any material litigation.</t>
  </si>
  <si>
    <t>Status of Corporate Proposal (cont'd)</t>
  </si>
  <si>
    <t xml:space="preserve">    Bankers' acceptances</t>
  </si>
  <si>
    <t>Repayment of bankers' acceptances</t>
  </si>
  <si>
    <t>Aug '06 to Oct '06</t>
  </si>
  <si>
    <t xml:space="preserve">The adoption of FRS 3 has resulted in a change in the accounting policy relating to negative goodwill. Previously negative goodwill, which represents the excess in fair value of the net identifiable assets acquired over the cost of the acquisition, was amortised through the Income Statement on a straight-line basis over a maximum of 8 years from the date of acquisition. With effect from 1 January 2006 and in accordance with FRS 3, if the fair value of the net assets acquired in a business combination exceeds the consideration paid (i.e. an amount arises which would have been known as negative goodwill under the previous accounting policy), the excess is recognised immediately in the Income Statement as it arises. In accordance with the transitional provisions under FRS 3, the negative goodwill as at 1 January 2006 of RM6,192,554 was derecognised with a corresponding increase in retained earnings. This also has the effect of ceasing the amortisation of RM235,160 for the current quarter and  RM470,320 in the financial period to 30 June 2006. </t>
  </si>
  <si>
    <t xml:space="preserve">The Group has yet to adopt FRS 117 - Leases, FRS 124 - Related Party Disclosure and FRS 139 - Financial Instruments : Recognition and Measurement. The Group will apply these standards when effective and where applicable. </t>
  </si>
  <si>
    <t>The Group achieved a revenue of RM15.655 million, 4.5% higher than the preceding quarter of RM14.988 million. The Group's profit before taxation was RM3.009 million compared to RM4.341 million for the preceding quarter, a decline of RM1.332 million or 30.7%, mainly due to the reasons as explained above.</t>
  </si>
  <si>
    <t xml:space="preserve">Properties held for rental to external party and/or for capital appreciation and not occupied by the Group were previously classified within Property, Plant and Equipment. The adoption of FRS 140 has resulted in reclassification of such properties to Investment Property but does not have any effect on the results of the Group. The investment property is measured using the cost model and the value is carried at cost less accumulated depreciation. </t>
  </si>
  <si>
    <t>There were no changes in accounting estimates that have had material effect in the current quarter under review.</t>
  </si>
  <si>
    <t>For the half-year ended 30 June 2006, the Group's revenue was RM30.643 million compared to RM26.275 million in the preceding year corresponding period, an increase of RM4.368 million or 16.6%, mainly attributable to enhanced production capacity from the new plant commissioned in March 2005. Profit before tax for the half-year ended 30 June 2006 registered a decline of RM1.215 million or 14.2% to RM7.350 million as compared to RM8.565 million in the preceding year corresponding period, mainly due to the reasons as explained above.</t>
  </si>
  <si>
    <t>Rising raw material cost and appreciation in Malaysian Ringgit against United States Dollar remain the major challenges. The Group will continue its effort in addressing those challenges through improvement in operational efficiency, selling price adjustment, and offering innovative designs and excellent product quality. To increase the current sawn timber inventory in meeting customer orders, the Group is enlarging its warehouse space with the construction of the sixth plant which is expected to commence in the forth quarter of the year. Barring any unforeseen circumstances, the Board expects the performance of the Group will continue to remain satisfactory.</t>
  </si>
  <si>
    <t>The Group's revenue for the current quarter increased by RM0.691 million or 4.6% to RM15.655 million as compared to the preceding year corresponding quarter in line with increased in sales volume. The Group's profit before tax at RM3.009 million was lower than the RM4.774 million in the preceding year corresponding quarter, contributed mainly by higher costs of raw materials and strengthening of the Malaysian Ringgit.</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</si>
</sst>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 numFmtId="226" formatCode="B2dd\-mmm\-yy"/>
  </numFmts>
  <fonts count="14">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8"/>
      <name val="Times New Roman"/>
      <family val="1"/>
    </font>
    <font>
      <sz val="12"/>
      <name val="Times New Roman"/>
      <family val="1"/>
    </font>
    <font>
      <u val="single"/>
      <sz val="10"/>
      <name val="Times New Roman"/>
      <family val="1"/>
    </font>
    <font>
      <vertAlign val="subscript"/>
      <sz val="10"/>
      <name val="Times New Roman"/>
      <family val="1"/>
    </font>
    <font>
      <sz val="10"/>
      <color indexed="56"/>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4">
    <xf numFmtId="0" fontId="0" fillId="0" borderId="0" xfId="0" applyAlignment="1">
      <alignment/>
    </xf>
    <xf numFmtId="179" fontId="3" fillId="0" borderId="0" xfId="15" applyNumberFormat="1" applyFont="1" applyFill="1" applyBorder="1" applyAlignment="1">
      <alignment horizontal="center"/>
    </xf>
    <xf numFmtId="179" fontId="3" fillId="0" borderId="0" xfId="15" applyNumberFormat="1" applyFont="1" applyFill="1" applyAlignment="1">
      <alignment/>
    </xf>
    <xf numFmtId="179" fontId="3" fillId="0" borderId="0" xfId="15" applyNumberFormat="1" applyFont="1" applyFill="1" applyBorder="1" applyAlignment="1">
      <alignment/>
    </xf>
    <xf numFmtId="179"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9" fontId="3" fillId="0" borderId="0" xfId="15" applyNumberFormat="1" applyFont="1" applyAlignment="1">
      <alignment/>
    </xf>
    <xf numFmtId="179" fontId="3" fillId="0" borderId="0" xfId="15" applyNumberFormat="1" applyFont="1" applyAlignment="1">
      <alignment horizontal="center"/>
    </xf>
    <xf numFmtId="179" fontId="3" fillId="0" borderId="1" xfId="15" applyNumberFormat="1" applyFont="1" applyBorder="1" applyAlignment="1">
      <alignment/>
    </xf>
    <xf numFmtId="179" fontId="3" fillId="0" borderId="0" xfId="15" applyNumberFormat="1" applyFont="1" applyBorder="1" applyAlignment="1">
      <alignment/>
    </xf>
    <xf numFmtId="43" fontId="3" fillId="0" borderId="0" xfId="15" applyFont="1" applyFill="1" applyBorder="1" applyAlignment="1">
      <alignment/>
    </xf>
    <xf numFmtId="43" fontId="3" fillId="0" borderId="2" xfId="15" applyFont="1" applyFill="1" applyBorder="1" applyAlignment="1">
      <alignment/>
    </xf>
    <xf numFmtId="43" fontId="3" fillId="0" borderId="0" xfId="15" applyFont="1" applyBorder="1" applyAlignment="1">
      <alignment/>
    </xf>
    <xf numFmtId="16" fontId="3" fillId="0" borderId="0" xfId="21" applyNumberFormat="1" applyFont="1" applyAlignment="1">
      <alignment horizontal="center"/>
      <protection/>
    </xf>
    <xf numFmtId="179" fontId="4" fillId="0" borderId="0" xfId="15" applyNumberFormat="1" applyFont="1" applyAlignment="1">
      <alignment/>
    </xf>
    <xf numFmtId="179" fontId="3" fillId="0" borderId="3" xfId="15" applyNumberFormat="1" applyFont="1" applyBorder="1" applyAlignment="1">
      <alignment/>
    </xf>
    <xf numFmtId="179" fontId="3" fillId="0" borderId="3" xfId="15" applyNumberFormat="1" applyFont="1" applyBorder="1" applyAlignment="1">
      <alignment horizontal="center"/>
    </xf>
    <xf numFmtId="179" fontId="3" fillId="0" borderId="4" xfId="15" applyNumberFormat="1" applyFont="1" applyBorder="1" applyAlignment="1">
      <alignment/>
    </xf>
    <xf numFmtId="179" fontId="3" fillId="0" borderId="4" xfId="15" applyNumberFormat="1" applyFont="1" applyBorder="1" applyAlignment="1">
      <alignment horizontal="center"/>
    </xf>
    <xf numFmtId="179" fontId="3" fillId="0" borderId="4" xfId="15" applyNumberFormat="1" applyFont="1" applyBorder="1" applyAlignment="1">
      <alignment horizontal="right"/>
    </xf>
    <xf numFmtId="179" fontId="3" fillId="0" borderId="5" xfId="15" applyNumberFormat="1" applyFont="1" applyBorder="1" applyAlignment="1">
      <alignment/>
    </xf>
    <xf numFmtId="179" fontId="3" fillId="0" borderId="6" xfId="15" applyNumberFormat="1" applyFont="1" applyBorder="1" applyAlignment="1">
      <alignment/>
    </xf>
    <xf numFmtId="179" fontId="3" fillId="0" borderId="0" xfId="15" applyNumberFormat="1" applyFont="1" applyAlignment="1">
      <alignment horizontal="right"/>
    </xf>
    <xf numFmtId="179" fontId="3" fillId="0" borderId="7" xfId="15" applyNumberFormat="1" applyFont="1" applyBorder="1" applyAlignment="1">
      <alignment/>
    </xf>
    <xf numFmtId="0" fontId="3" fillId="0" borderId="0" xfId="21" applyFont="1" applyAlignment="1">
      <alignment horizontal="right"/>
      <protection/>
    </xf>
    <xf numFmtId="179" fontId="4" fillId="0" borderId="0" xfId="21" applyNumberFormat="1" applyFont="1">
      <alignment/>
      <protection/>
    </xf>
    <xf numFmtId="179" fontId="3" fillId="0" borderId="0" xfId="21" applyNumberFormat="1" applyFont="1" applyAlignment="1">
      <alignment horizontal="center"/>
      <protection/>
    </xf>
    <xf numFmtId="206" fontId="3" fillId="0" borderId="0" xfId="21" applyNumberFormat="1" applyFont="1" applyAlignment="1">
      <alignment horizontal="center"/>
      <protection/>
    </xf>
    <xf numFmtId="179"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179" fontId="3" fillId="0" borderId="1" xfId="15" applyNumberFormat="1" applyFont="1" applyFill="1" applyBorder="1" applyAlignment="1">
      <alignment/>
    </xf>
    <xf numFmtId="179" fontId="3" fillId="0" borderId="6" xfId="15" applyNumberFormat="1" applyFont="1" applyFill="1" applyBorder="1" applyAlignment="1">
      <alignment/>
    </xf>
    <xf numFmtId="179"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3" fillId="0" borderId="0" xfId="21" applyFont="1" applyFill="1" applyBorder="1" applyAlignment="1">
      <alignment horizontal="center"/>
      <protection/>
    </xf>
    <xf numFmtId="179" fontId="3" fillId="0" borderId="0" xfId="15" applyNumberFormat="1" applyFont="1" applyFill="1" applyAlignment="1">
      <alignment horizontal="center"/>
    </xf>
    <xf numFmtId="179" fontId="3" fillId="0" borderId="1" xfId="15" applyNumberFormat="1" applyFont="1" applyFill="1" applyBorder="1" applyAlignment="1">
      <alignment horizontal="center"/>
    </xf>
    <xf numFmtId="179" fontId="3" fillId="0" borderId="6" xfId="15" applyNumberFormat="1" applyFont="1" applyFill="1" applyBorder="1" applyAlignment="1">
      <alignment horizontal="center"/>
    </xf>
    <xf numFmtId="179" fontId="3" fillId="0" borderId="0" xfId="15" applyNumberFormat="1" applyFont="1" applyFill="1" applyBorder="1" applyAlignment="1">
      <alignment horizontal="right"/>
    </xf>
    <xf numFmtId="179" fontId="8" fillId="0" borderId="0" xfId="15" applyNumberFormat="1" applyFont="1" applyFill="1" applyBorder="1" applyAlignment="1">
      <alignment/>
    </xf>
    <xf numFmtId="179" fontId="3" fillId="0" borderId="8" xfId="15" applyNumberFormat="1" applyFont="1" applyFill="1" applyBorder="1" applyAlignment="1">
      <alignment/>
    </xf>
    <xf numFmtId="0" fontId="3" fillId="0" borderId="0" xfId="21" applyFont="1" applyFill="1" quotePrefix="1">
      <alignment/>
      <protection/>
    </xf>
    <xf numFmtId="0" fontId="4" fillId="0" borderId="0" xfId="21" applyFont="1" applyFill="1">
      <alignment/>
      <protection/>
    </xf>
    <xf numFmtId="0" fontId="3" fillId="0" borderId="0" xfId="21" applyFont="1" applyFill="1" applyAlignment="1">
      <alignment/>
      <protection/>
    </xf>
    <xf numFmtId="0" fontId="3" fillId="0" borderId="0" xfId="21" applyFont="1" applyFill="1" applyAlignment="1">
      <alignment horizontal="right"/>
      <protection/>
    </xf>
    <xf numFmtId="0" fontId="5" fillId="0" borderId="0" xfId="21" applyFont="1" applyAlignment="1">
      <alignment horizontal="left"/>
      <protection/>
    </xf>
    <xf numFmtId="0" fontId="4" fillId="0" borderId="0" xfId="21" applyFont="1" applyAlignment="1">
      <alignment horizontal="left"/>
      <protection/>
    </xf>
    <xf numFmtId="0" fontId="4" fillId="0" borderId="0" xfId="21" applyFont="1" applyAlignment="1" quotePrefix="1">
      <alignment horizontal="left"/>
      <protection/>
    </xf>
    <xf numFmtId="0" fontId="3" fillId="0" borderId="0" xfId="21" applyFont="1" applyAlignment="1">
      <alignment vertical="top"/>
      <protection/>
    </xf>
    <xf numFmtId="0" fontId="3" fillId="0" borderId="0" xfId="21" applyFont="1" applyAlignment="1">
      <alignment vertical="top" wrapText="1"/>
      <protection/>
    </xf>
    <xf numFmtId="0" fontId="3" fillId="0" borderId="0" xfId="21" applyFont="1" applyBorder="1">
      <alignment/>
      <protection/>
    </xf>
    <xf numFmtId="0" fontId="4" fillId="0" borderId="0" xfId="21" applyFont="1" applyBorder="1" applyAlignment="1">
      <alignment horizontal="left"/>
      <protection/>
    </xf>
    <xf numFmtId="0" fontId="3" fillId="0" borderId="0" xfId="21" applyFont="1" applyFill="1" applyBorder="1">
      <alignment/>
      <protection/>
    </xf>
    <xf numFmtId="0" fontId="4" fillId="0" borderId="0" xfId="21" applyFont="1" applyFill="1" applyAlignment="1">
      <alignment horizontal="left"/>
      <protection/>
    </xf>
    <xf numFmtId="41" fontId="3" fillId="0" borderId="0" xfId="21" applyNumberFormat="1" applyFont="1" applyFill="1">
      <alignment/>
      <protection/>
    </xf>
    <xf numFmtId="41" fontId="3" fillId="0" borderId="0" xfId="21" applyNumberFormat="1" applyFont="1" applyFill="1" applyBorder="1">
      <alignment/>
      <protection/>
    </xf>
    <xf numFmtId="0" fontId="3" fillId="0" borderId="0" xfId="21" applyFont="1" applyFill="1" applyAlignment="1">
      <alignment vertical="top" wrapText="1"/>
      <protection/>
    </xf>
    <xf numFmtId="0" fontId="4" fillId="0" borderId="0" xfId="21" applyFont="1" applyFill="1" applyBorder="1">
      <alignment/>
      <protection/>
    </xf>
    <xf numFmtId="15" fontId="3" fillId="0" borderId="0" xfId="21" applyNumberFormat="1" applyFont="1" applyAlignment="1" quotePrefix="1">
      <alignment horizontal="center"/>
      <protection/>
    </xf>
    <xf numFmtId="213" fontId="6" fillId="0" borderId="0" xfId="21" applyNumberFormat="1" applyFont="1" applyFill="1" applyBorder="1" applyAlignment="1">
      <alignment horizontal="center"/>
      <protection/>
    </xf>
    <xf numFmtId="41" fontId="3" fillId="0" borderId="0" xfId="21" applyNumberFormat="1" applyFont="1">
      <alignment/>
      <protection/>
    </xf>
    <xf numFmtId="41" fontId="6" fillId="0" borderId="0" xfId="21" applyNumberFormat="1" applyFont="1" applyAlignment="1">
      <alignment horizontal="center"/>
      <protection/>
    </xf>
    <xf numFmtId="0" fontId="4" fillId="0" borderId="0" xfId="21" applyFont="1" applyFill="1" applyAlignment="1" quotePrefix="1">
      <alignment horizontal="left"/>
      <protection/>
    </xf>
    <xf numFmtId="0" fontId="4" fillId="2" borderId="0" xfId="21" applyFont="1" applyFill="1" applyAlignment="1" quotePrefix="1">
      <alignment horizontal="left"/>
      <protection/>
    </xf>
    <xf numFmtId="0" fontId="4" fillId="2" borderId="0" xfId="21" applyFont="1" applyFill="1">
      <alignment/>
      <protection/>
    </xf>
    <xf numFmtId="15" fontId="3" fillId="2" borderId="0" xfId="21" applyNumberFormat="1" applyFont="1" applyFill="1" applyAlignment="1" quotePrefix="1">
      <alignment horizontal="center"/>
      <protection/>
    </xf>
    <xf numFmtId="0" fontId="6" fillId="2" borderId="0" xfId="21" applyFont="1" applyFill="1" applyAlignment="1">
      <alignment horizontal="center"/>
      <protection/>
    </xf>
    <xf numFmtId="0" fontId="4" fillId="2" borderId="0" xfId="21" applyFont="1" applyFill="1" applyAlignment="1">
      <alignment horizontal="left"/>
      <protection/>
    </xf>
    <xf numFmtId="41" fontId="6" fillId="2" borderId="2" xfId="21" applyNumberFormat="1" applyFont="1" applyFill="1" applyBorder="1" applyAlignment="1">
      <alignment horizontal="center"/>
      <protection/>
    </xf>
    <xf numFmtId="41" fontId="3" fillId="2" borderId="0" xfId="21" applyNumberFormat="1" applyFont="1" applyFill="1">
      <alignment/>
      <protection/>
    </xf>
    <xf numFmtId="213" fontId="6" fillId="2" borderId="0" xfId="21" applyNumberFormat="1" applyFont="1" applyFill="1" applyBorder="1" applyAlignment="1">
      <alignment horizontal="center"/>
      <protection/>
    </xf>
    <xf numFmtId="41" fontId="6" fillId="2" borderId="0" xfId="21" applyNumberFormat="1" applyFont="1" applyFill="1" applyAlignment="1">
      <alignment horizontal="center"/>
      <protection/>
    </xf>
    <xf numFmtId="213" fontId="6" fillId="2" borderId="2" xfId="21" applyNumberFormat="1" applyFont="1" applyFill="1" applyBorder="1" applyAlignment="1">
      <alignment horizontal="center"/>
      <protection/>
    </xf>
    <xf numFmtId="0" fontId="7" fillId="0" borderId="0" xfId="21" applyFont="1" applyAlignment="1">
      <alignment horizontal="left"/>
      <protection/>
    </xf>
    <xf numFmtId="0" fontId="3" fillId="0" borderId="0" xfId="0" applyFont="1" applyAlignment="1">
      <alignment/>
    </xf>
    <xf numFmtId="0" fontId="3" fillId="0" borderId="0" xfId="0" applyFont="1" applyAlignment="1">
      <alignment/>
    </xf>
    <xf numFmtId="0" fontId="3" fillId="0" borderId="0" xfId="21" applyFont="1" applyAlignment="1">
      <alignment horizontal="left" vertical="top" wrapText="1"/>
      <protection/>
    </xf>
    <xf numFmtId="0" fontId="10" fillId="0" borderId="0" xfId="0" applyFont="1" applyAlignment="1">
      <alignment horizontal="justify"/>
    </xf>
    <xf numFmtId="0" fontId="6" fillId="0" borderId="0" xfId="21" applyFont="1" applyFill="1" applyAlignment="1">
      <alignment horizontal="center"/>
      <protection/>
    </xf>
    <xf numFmtId="41" fontId="6" fillId="2" borderId="0" xfId="21" applyNumberFormat="1" applyFont="1" applyFill="1" applyBorder="1" applyAlignment="1">
      <alignment horizontal="center"/>
      <protection/>
    </xf>
    <xf numFmtId="41" fontId="3" fillId="2" borderId="0" xfId="21" applyNumberFormat="1" applyFont="1" applyFill="1" applyBorder="1">
      <alignment/>
      <protection/>
    </xf>
    <xf numFmtId="41" fontId="6" fillId="2" borderId="1" xfId="21" applyNumberFormat="1" applyFont="1" applyFill="1" applyBorder="1" applyAlignment="1">
      <alignment horizontal="center"/>
      <protection/>
    </xf>
    <xf numFmtId="43" fontId="4" fillId="0" borderId="0" xfId="15" applyFont="1" applyAlignment="1">
      <alignment/>
    </xf>
    <xf numFmtId="43" fontId="3" fillId="0" borderId="0" xfId="15" applyFont="1" applyFill="1" applyAlignment="1">
      <alignment/>
    </xf>
    <xf numFmtId="43" fontId="3" fillId="0" borderId="0" xfId="15" applyFont="1" applyAlignment="1">
      <alignment wrapText="1"/>
    </xf>
    <xf numFmtId="43" fontId="4" fillId="0" borderId="0" xfId="15" applyFont="1" applyBorder="1" applyAlignment="1">
      <alignment/>
    </xf>
    <xf numFmtId="0" fontId="3" fillId="0" borderId="0" xfId="21" applyFont="1" applyAlignment="1">
      <alignment vertical="justify" wrapText="1"/>
      <protection/>
    </xf>
    <xf numFmtId="0" fontId="3" fillId="0" borderId="0" xfId="21" applyFont="1" applyFill="1" applyBorder="1" applyAlignment="1">
      <alignment vertical="top" wrapText="1"/>
      <protection/>
    </xf>
    <xf numFmtId="0" fontId="3" fillId="0" borderId="0" xfId="21" applyFont="1" applyFill="1" applyBorder="1" applyAlignment="1">
      <alignment horizontal="right"/>
      <protection/>
    </xf>
    <xf numFmtId="0" fontId="3" fillId="0" borderId="0" xfId="21" applyFont="1" applyBorder="1" applyAlignment="1">
      <alignment horizontal="right"/>
      <protection/>
    </xf>
    <xf numFmtId="41" fontId="6" fillId="0" borderId="0" xfId="21" applyNumberFormat="1" applyFont="1" applyFill="1" applyAlignment="1">
      <alignment horizontal="center"/>
      <protection/>
    </xf>
    <xf numFmtId="41" fontId="6" fillId="0" borderId="2" xfId="21" applyNumberFormat="1" applyFont="1" applyFill="1" applyBorder="1" applyAlignment="1">
      <alignment horizontal="center"/>
      <protection/>
    </xf>
    <xf numFmtId="41" fontId="6" fillId="0" borderId="0" xfId="21" applyNumberFormat="1" applyFont="1" applyFill="1" applyBorder="1" applyAlignment="1">
      <alignment horizontal="center"/>
      <protection/>
    </xf>
    <xf numFmtId="41" fontId="3" fillId="2" borderId="2" xfId="21" applyNumberFormat="1" applyFont="1" applyFill="1" applyBorder="1">
      <alignment/>
      <protection/>
    </xf>
    <xf numFmtId="41" fontId="3" fillId="2" borderId="1" xfId="21" applyNumberFormat="1" applyFont="1" applyFill="1" applyBorder="1">
      <alignment/>
      <protection/>
    </xf>
    <xf numFmtId="0" fontId="3" fillId="0" borderId="0" xfId="21" applyFont="1" applyAlignment="1">
      <alignment horizontal="left" vertical="justify"/>
      <protection/>
    </xf>
    <xf numFmtId="0" fontId="3" fillId="0" borderId="0" xfId="21" applyFont="1" applyAlignment="1">
      <alignment/>
      <protection/>
    </xf>
    <xf numFmtId="0" fontId="3" fillId="0" borderId="0" xfId="21" applyFont="1" quotePrefix="1">
      <alignment/>
      <protection/>
    </xf>
    <xf numFmtId="0" fontId="11" fillId="0" borderId="0" xfId="21" applyFont="1">
      <alignment/>
      <protection/>
    </xf>
    <xf numFmtId="0" fontId="3" fillId="0" borderId="0" xfId="21" applyFont="1" applyAlignment="1" quotePrefix="1">
      <alignment vertical="justify" wrapText="1"/>
      <protection/>
    </xf>
    <xf numFmtId="179" fontId="3" fillId="0" borderId="1" xfId="15" applyNumberFormat="1" applyFont="1" applyBorder="1" applyAlignment="1">
      <alignment horizontal="center"/>
    </xf>
    <xf numFmtId="181" fontId="3" fillId="0" borderId="0" xfId="22" applyNumberFormat="1" applyFont="1" applyAlignment="1">
      <alignment/>
    </xf>
    <xf numFmtId="10" fontId="3" fillId="0" borderId="0" xfId="22" applyNumberFormat="1" applyFont="1" applyAlignment="1">
      <alignment/>
    </xf>
    <xf numFmtId="179" fontId="3" fillId="0" borderId="0" xfId="22" applyNumberFormat="1" applyFont="1" applyAlignment="1">
      <alignment/>
    </xf>
    <xf numFmtId="17" fontId="3" fillId="0" borderId="0" xfId="21" applyNumberFormat="1" applyFont="1" applyAlignment="1" quotePrefix="1">
      <alignment horizontal="center"/>
      <protection/>
    </xf>
    <xf numFmtId="0" fontId="4" fillId="0" borderId="0" xfId="21" applyFont="1" applyBorder="1" applyAlignment="1">
      <alignment vertical="top" wrapText="1"/>
      <protection/>
    </xf>
    <xf numFmtId="0" fontId="3" fillId="0" borderId="0" xfId="21" applyNumberFormat="1" applyFont="1" applyAlignment="1">
      <alignment horizontal="left" vertical="top" wrapText="1"/>
      <protection/>
    </xf>
    <xf numFmtId="179" fontId="3" fillId="0" borderId="8" xfId="15" applyNumberFormat="1" applyFont="1" applyBorder="1" applyAlignment="1">
      <alignment/>
    </xf>
    <xf numFmtId="179" fontId="3" fillId="0" borderId="9" xfId="15" applyNumberFormat="1" applyFont="1" applyBorder="1" applyAlignment="1">
      <alignment/>
    </xf>
    <xf numFmtId="179" fontId="3" fillId="0" borderId="9" xfId="15" applyNumberFormat="1" applyFont="1" applyBorder="1" applyAlignment="1">
      <alignment horizontal="center"/>
    </xf>
    <xf numFmtId="0" fontId="3" fillId="0" borderId="0" xfId="21" applyFont="1" applyAlignment="1">
      <alignment horizontal="center" vertical="top" wrapText="1"/>
      <protection/>
    </xf>
    <xf numFmtId="0" fontId="3" fillId="0" borderId="0" xfId="21" applyFont="1" applyAlignment="1" quotePrefix="1">
      <alignment horizontal="left" vertical="justify"/>
      <protection/>
    </xf>
    <xf numFmtId="0" fontId="3" fillId="0" borderId="0" xfId="21" applyFont="1" applyAlignment="1">
      <alignment vertical="justify"/>
      <protection/>
    </xf>
    <xf numFmtId="0" fontId="3" fillId="0" borderId="0" xfId="21" applyFont="1" applyAlignment="1">
      <alignment horizontal="center" vertical="top"/>
      <protection/>
    </xf>
    <xf numFmtId="0" fontId="3" fillId="0" borderId="0" xfId="21" applyFont="1" applyAlignment="1">
      <alignment horizontal="center" vertical="justify"/>
      <protection/>
    </xf>
    <xf numFmtId="43" fontId="3" fillId="0" borderId="0" xfId="15" applyFont="1" applyAlignment="1">
      <alignment horizontal="left" vertical="justify"/>
    </xf>
    <xf numFmtId="179" fontId="3" fillId="0" borderId="0" xfId="15" applyNumberFormat="1" applyFont="1" applyAlignment="1">
      <alignment horizontal="left" vertical="justify"/>
    </xf>
    <xf numFmtId="179" fontId="3" fillId="0" borderId="0" xfId="15" applyNumberFormat="1" applyFont="1" applyAlignment="1">
      <alignment vertical="justify"/>
    </xf>
    <xf numFmtId="0" fontId="4" fillId="0" borderId="0" xfId="21" applyFont="1" applyAlignment="1">
      <alignment vertical="justify"/>
      <protection/>
    </xf>
    <xf numFmtId="3" fontId="3" fillId="0" borderId="0" xfId="21" applyNumberFormat="1" applyFont="1" applyFill="1" applyAlignment="1" quotePrefix="1">
      <alignment horizontal="center"/>
      <protection/>
    </xf>
    <xf numFmtId="0" fontId="3" fillId="0" borderId="0" xfId="21" applyFont="1" applyAlignment="1">
      <alignment horizontal="left" vertical="justify" wrapText="1"/>
      <protection/>
    </xf>
    <xf numFmtId="0" fontId="13" fillId="0" borderId="0" xfId="21" applyFont="1">
      <alignment/>
      <protection/>
    </xf>
    <xf numFmtId="179" fontId="3" fillId="0" borderId="2" xfId="15" applyNumberFormat="1" applyFont="1" applyBorder="1" applyAlignment="1">
      <alignment/>
    </xf>
    <xf numFmtId="0" fontId="3" fillId="0" borderId="0" xfId="21" applyFont="1" applyFill="1" applyAlignment="1">
      <alignment vertical="top"/>
      <protection/>
    </xf>
    <xf numFmtId="179" fontId="4" fillId="0" borderId="0" xfId="15" applyNumberFormat="1" applyFont="1" applyFill="1" applyAlignment="1">
      <alignment/>
    </xf>
    <xf numFmtId="43" fontId="4" fillId="0" borderId="0" xfId="15" applyFont="1" applyFill="1" applyAlignment="1">
      <alignment/>
    </xf>
    <xf numFmtId="179" fontId="3" fillId="0" borderId="6" xfId="21" applyNumberFormat="1" applyFont="1" applyBorder="1">
      <alignment/>
      <protection/>
    </xf>
    <xf numFmtId="0" fontId="3" fillId="0" borderId="0" xfId="21" applyFont="1" applyFill="1" applyAlignment="1">
      <alignment horizontal="left" vertical="top" wrapText="1"/>
      <protection/>
    </xf>
    <xf numFmtId="179" fontId="3" fillId="0" borderId="2" xfId="15" applyNumberFormat="1" applyFont="1" applyFill="1" applyBorder="1" applyAlignment="1">
      <alignment/>
    </xf>
    <xf numFmtId="0" fontId="3" fillId="0" borderId="0" xfId="21" applyFont="1" applyAlignment="1">
      <alignment horizontal="center"/>
      <protection/>
    </xf>
    <xf numFmtId="0" fontId="3" fillId="0" borderId="0" xfId="21" applyFont="1" applyFill="1" applyAlignment="1">
      <alignment horizontal="left" wrapText="1"/>
      <protection/>
    </xf>
    <xf numFmtId="0" fontId="11" fillId="0" borderId="0" xfId="21" applyFont="1" applyAlignment="1">
      <alignment horizontal="left" vertical="top" wrapText="1"/>
      <protection/>
    </xf>
    <xf numFmtId="0" fontId="3" fillId="0" borderId="0" xfId="21" applyFont="1" applyAlignment="1">
      <alignment horizontal="left" vertical="top" wrapText="1"/>
      <protection/>
    </xf>
    <xf numFmtId="0" fontId="3" fillId="0" borderId="0" xfId="21" applyFont="1" applyFill="1" applyAlignment="1">
      <alignment horizontal="left" vertical="top" wrapText="1"/>
      <protection/>
    </xf>
    <xf numFmtId="0" fontId="3" fillId="0" borderId="0" xfId="21" applyFont="1" applyAlignment="1">
      <alignment horizontal="left" vertical="justify"/>
      <protection/>
    </xf>
    <xf numFmtId="0" fontId="4" fillId="0" borderId="0" xfId="21" applyFont="1" applyAlignment="1">
      <alignment horizontal="left" vertical="justify"/>
      <protection/>
    </xf>
    <xf numFmtId="0" fontId="3" fillId="0" borderId="0" xfId="21" applyNumberFormat="1" applyFont="1" applyAlignment="1">
      <alignment horizontal="left" vertical="top" wrapText="1"/>
      <protection/>
    </xf>
    <xf numFmtId="0" fontId="3" fillId="0" borderId="0" xfId="21" applyFont="1" applyAlignment="1">
      <alignment vertical="top" wrapText="1"/>
      <protection/>
    </xf>
    <xf numFmtId="0" fontId="4" fillId="0" borderId="0" xfId="21" applyFont="1" applyBorder="1" applyAlignment="1">
      <alignment vertical="top" wrapText="1"/>
      <protection/>
    </xf>
    <xf numFmtId="0" fontId="3" fillId="0" borderId="0" xfId="21" applyFont="1" applyFill="1" applyAlignment="1">
      <alignment vertical="top" wrapText="1"/>
      <protection/>
    </xf>
    <xf numFmtId="0" fontId="11" fillId="0" borderId="0" xfId="21" applyFont="1" applyAlignment="1">
      <alignment horizontal="left" vertical="justify"/>
      <protection/>
    </xf>
    <xf numFmtId="0" fontId="3" fillId="0" borderId="0" xfId="21" applyFont="1" applyFill="1" applyBorder="1" applyAlignment="1">
      <alignmen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52</xdr:row>
      <xdr:rowOff>47625</xdr:rowOff>
    </xdr:from>
    <xdr:ext cx="76200" cy="200025"/>
    <xdr:sp>
      <xdr:nvSpPr>
        <xdr:cNvPr id="1" name="TextBox 2"/>
        <xdr:cNvSpPr txBox="1">
          <a:spLocks noChangeArrowheads="1"/>
        </xdr:cNvSpPr>
      </xdr:nvSpPr>
      <xdr:spPr>
        <a:xfrm>
          <a:off x="2895600" y="8543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48</xdr:row>
      <xdr:rowOff>0</xdr:rowOff>
    </xdr:from>
    <xdr:to>
      <xdr:col>7</xdr:col>
      <xdr:colOff>647700</xdr:colOff>
      <xdr:row>51</xdr:row>
      <xdr:rowOff>66675</xdr:rowOff>
    </xdr:to>
    <xdr:sp>
      <xdr:nvSpPr>
        <xdr:cNvPr id="2" name="TextBox 3"/>
        <xdr:cNvSpPr txBox="1">
          <a:spLocks noChangeArrowheads="1"/>
        </xdr:cNvSpPr>
      </xdr:nvSpPr>
      <xdr:spPr>
        <a:xfrm>
          <a:off x="0" y="7848600"/>
          <a:ext cx="5934075" cy="5524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 should be read in conjunction with the Audited Financial Statements for the year ended 31 December 2005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68</xdr:row>
      <xdr:rowOff>47625</xdr:rowOff>
    </xdr:from>
    <xdr:ext cx="66675" cy="180975"/>
    <xdr:sp>
      <xdr:nvSpPr>
        <xdr:cNvPr id="1" name="TextBox 2"/>
        <xdr:cNvSpPr txBox="1">
          <a:spLocks noChangeArrowheads="1"/>
        </xdr:cNvSpPr>
      </xdr:nvSpPr>
      <xdr:spPr>
        <a:xfrm>
          <a:off x="3695700" y="11096625"/>
          <a:ext cx="6667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54</xdr:row>
      <xdr:rowOff>152400</xdr:rowOff>
    </xdr:from>
    <xdr:to>
      <xdr:col>4</xdr:col>
      <xdr:colOff>19050</xdr:colOff>
      <xdr:row>58</xdr:row>
      <xdr:rowOff>85725</xdr:rowOff>
    </xdr:to>
    <xdr:sp>
      <xdr:nvSpPr>
        <xdr:cNvPr id="2" name="TextBox 3"/>
        <xdr:cNvSpPr txBox="1">
          <a:spLocks noChangeArrowheads="1"/>
        </xdr:cNvSpPr>
      </xdr:nvSpPr>
      <xdr:spPr>
        <a:xfrm>
          <a:off x="0" y="8934450"/>
          <a:ext cx="51530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Audited Financial Statements for the year ended 31 December 2005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47625</xdr:rowOff>
    </xdr:from>
    <xdr:to>
      <xdr:col>6</xdr:col>
      <xdr:colOff>485775</xdr:colOff>
      <xdr:row>51</xdr:row>
      <xdr:rowOff>142875</xdr:rowOff>
    </xdr:to>
    <xdr:sp>
      <xdr:nvSpPr>
        <xdr:cNvPr id="1" name="TextBox 1"/>
        <xdr:cNvSpPr txBox="1">
          <a:spLocks noChangeArrowheads="1"/>
        </xdr:cNvSpPr>
      </xdr:nvSpPr>
      <xdr:spPr>
        <a:xfrm>
          <a:off x="9525" y="7858125"/>
          <a:ext cx="680085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December 2005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69</xdr:row>
      <xdr:rowOff>47625</xdr:rowOff>
    </xdr:from>
    <xdr:ext cx="114300" cy="238125"/>
    <xdr:sp>
      <xdr:nvSpPr>
        <xdr:cNvPr id="1" name="TextBox 2"/>
        <xdr:cNvSpPr txBox="1">
          <a:spLocks noChangeArrowheads="1"/>
        </xdr:cNvSpPr>
      </xdr:nvSpPr>
      <xdr:spPr>
        <a:xfrm>
          <a:off x="3381375" y="11210925"/>
          <a:ext cx="11430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63</xdr:row>
      <xdr:rowOff>9525</xdr:rowOff>
    </xdr:from>
    <xdr:to>
      <xdr:col>4</xdr:col>
      <xdr:colOff>914400</xdr:colOff>
      <xdr:row>67</xdr:row>
      <xdr:rowOff>123825</xdr:rowOff>
    </xdr:to>
    <xdr:sp>
      <xdr:nvSpPr>
        <xdr:cNvPr id="2" name="TextBox 3"/>
        <xdr:cNvSpPr txBox="1">
          <a:spLocks noChangeArrowheads="1"/>
        </xdr:cNvSpPr>
      </xdr:nvSpPr>
      <xdr:spPr>
        <a:xfrm>
          <a:off x="0" y="10201275"/>
          <a:ext cx="538162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December 2005 and the accompanying explanatory notes attached to the Interim Financial Statements.</a:t>
          </a:r>
        </a:p>
      </xdr:txBody>
    </xdr:sp>
    <xdr:clientData/>
  </xdr:twoCellAnchor>
  <xdr:twoCellAnchor>
    <xdr:from>
      <xdr:col>0</xdr:col>
      <xdr:colOff>57150</xdr:colOff>
      <xdr:row>55</xdr:row>
      <xdr:rowOff>0</xdr:rowOff>
    </xdr:from>
    <xdr:to>
      <xdr:col>4</xdr:col>
      <xdr:colOff>828675</xdr:colOff>
      <xdr:row>55</xdr:row>
      <xdr:rowOff>0</xdr:rowOff>
    </xdr:to>
    <xdr:sp>
      <xdr:nvSpPr>
        <xdr:cNvPr id="3" name="TextBox 7"/>
        <xdr:cNvSpPr txBox="1">
          <a:spLocks noChangeArrowheads="1"/>
        </xdr:cNvSpPr>
      </xdr:nvSpPr>
      <xdr:spPr>
        <a:xfrm>
          <a:off x="57150" y="8943975"/>
          <a:ext cx="5238750" cy="0"/>
        </a:xfrm>
        <a:prstGeom prst="rect">
          <a:avLst/>
        </a:prstGeom>
        <a:solidFill>
          <a:srgbClr val="FFFFFF"/>
        </a:solidFill>
        <a:ln w="9525" cmpd="sng">
          <a:noFill/>
        </a:ln>
      </xdr:spPr>
      <xdr:txBody>
        <a:bodyPr vertOverflow="clip" wrap="square"/>
        <a:p>
          <a:pPr algn="l">
            <a:defRPr/>
          </a:pPr>
          <a:r>
            <a:rPr lang="en-US" cap="none" sz="1000" b="0" i="0" u="none" baseline="0"/>
            <a:t>The assets acquired and liabilities assumed from the acquisition of subsidiary companies are as follows :</a:t>
          </a:r>
        </a:p>
      </xdr:txBody>
    </xdr:sp>
    <xdr:clientData/>
  </xdr:twoCellAnchor>
  <xdr:twoCellAnchor>
    <xdr:from>
      <xdr:col>0</xdr:col>
      <xdr:colOff>38100</xdr:colOff>
      <xdr:row>55</xdr:row>
      <xdr:rowOff>142875</xdr:rowOff>
    </xdr:from>
    <xdr:to>
      <xdr:col>1</xdr:col>
      <xdr:colOff>342900</xdr:colOff>
      <xdr:row>55</xdr:row>
      <xdr:rowOff>142875</xdr:rowOff>
    </xdr:to>
    <xdr:sp>
      <xdr:nvSpPr>
        <xdr:cNvPr id="4" name="Line 8"/>
        <xdr:cNvSpPr>
          <a:spLocks/>
        </xdr:cNvSpPr>
      </xdr:nvSpPr>
      <xdr:spPr>
        <a:xfrm>
          <a:off x="38100" y="90868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232</xdr:row>
      <xdr:rowOff>0</xdr:rowOff>
    </xdr:from>
    <xdr:to>
      <xdr:col>8</xdr:col>
      <xdr:colOff>523875</xdr:colOff>
      <xdr:row>232</xdr:row>
      <xdr:rowOff>0</xdr:rowOff>
    </xdr:to>
    <xdr:sp>
      <xdr:nvSpPr>
        <xdr:cNvPr id="1" name="Text 18"/>
        <xdr:cNvSpPr txBox="1">
          <a:spLocks noChangeArrowheads="1"/>
        </xdr:cNvSpPr>
      </xdr:nvSpPr>
      <xdr:spPr>
        <a:xfrm>
          <a:off x="285750" y="37357050"/>
          <a:ext cx="52482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256</xdr:row>
      <xdr:rowOff>19050</xdr:rowOff>
    </xdr:from>
    <xdr:to>
      <xdr:col>10</xdr:col>
      <xdr:colOff>723900</xdr:colOff>
      <xdr:row>257</xdr:row>
      <xdr:rowOff>133350</xdr:rowOff>
    </xdr:to>
    <xdr:sp>
      <xdr:nvSpPr>
        <xdr:cNvPr id="2" name="Text 18"/>
        <xdr:cNvSpPr txBox="1">
          <a:spLocks noChangeArrowheads="1"/>
        </xdr:cNvSpPr>
      </xdr:nvSpPr>
      <xdr:spPr>
        <a:xfrm>
          <a:off x="285750" y="41233725"/>
          <a:ext cx="6419850" cy="276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166</xdr:row>
      <xdr:rowOff>0</xdr:rowOff>
    </xdr:from>
    <xdr:to>
      <xdr:col>8</xdr:col>
      <xdr:colOff>514350</xdr:colOff>
      <xdr:row>166</xdr:row>
      <xdr:rowOff>0</xdr:rowOff>
    </xdr:to>
    <xdr:sp>
      <xdr:nvSpPr>
        <xdr:cNvPr id="3" name="TextBox 11"/>
        <xdr:cNvSpPr txBox="1">
          <a:spLocks noChangeArrowheads="1"/>
        </xdr:cNvSpPr>
      </xdr:nvSpPr>
      <xdr:spPr>
        <a:xfrm>
          <a:off x="295275" y="26793825"/>
          <a:ext cx="52292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166</xdr:row>
      <xdr:rowOff>0</xdr:rowOff>
    </xdr:from>
    <xdr:to>
      <xdr:col>8</xdr:col>
      <xdr:colOff>447675</xdr:colOff>
      <xdr:row>166</xdr:row>
      <xdr:rowOff>0</xdr:rowOff>
    </xdr:to>
    <xdr:sp>
      <xdr:nvSpPr>
        <xdr:cNvPr id="4" name="TextBox 12"/>
        <xdr:cNvSpPr txBox="1">
          <a:spLocks noChangeArrowheads="1"/>
        </xdr:cNvSpPr>
      </xdr:nvSpPr>
      <xdr:spPr>
        <a:xfrm>
          <a:off x="276225" y="26793825"/>
          <a:ext cx="51816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0</xdr:colOff>
      <xdr:row>362</xdr:row>
      <xdr:rowOff>57150</xdr:rowOff>
    </xdr:from>
    <xdr:to>
      <xdr:col>8</xdr:col>
      <xdr:colOff>552450</xdr:colOff>
      <xdr:row>371</xdr:row>
      <xdr:rowOff>28575</xdr:rowOff>
    </xdr:to>
    <xdr:sp>
      <xdr:nvSpPr>
        <xdr:cNvPr id="5" name="TextBox 13"/>
        <xdr:cNvSpPr txBox="1">
          <a:spLocks noChangeArrowheads="1"/>
        </xdr:cNvSpPr>
      </xdr:nvSpPr>
      <xdr:spPr>
        <a:xfrm>
          <a:off x="276225" y="58588275"/>
          <a:ext cx="5286375" cy="14287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900" b="0" i="0" u="none" baseline="0">
              <a:latin typeface="Times New Roman"/>
              <a:ea typeface="Times New Roman"/>
              <a:cs typeface="Times New Roman"/>
            </a:rPr>
            <a:t>   
Chow Chooi Yoong          </a:t>
          </a:r>
          <a:r>
            <a:rPr lang="en-US" cap="none" sz="1000" b="0" i="0" u="none" baseline="0">
              <a:latin typeface="Times New Roman"/>
              <a:ea typeface="Times New Roman"/>
              <a:cs typeface="Times New Roman"/>
            </a:rPr>
            <a:t>                                                                                                                          
Company Secretary
Dated: 17 August 2006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108</xdr:row>
      <xdr:rowOff>0</xdr:rowOff>
    </xdr:from>
    <xdr:to>
      <xdr:col>8</xdr:col>
      <xdr:colOff>419100</xdr:colOff>
      <xdr:row>108</xdr:row>
      <xdr:rowOff>0</xdr:rowOff>
    </xdr:to>
    <xdr:sp>
      <xdr:nvSpPr>
        <xdr:cNvPr id="6" name="Text 18"/>
        <xdr:cNvSpPr txBox="1">
          <a:spLocks noChangeArrowheads="1"/>
        </xdr:cNvSpPr>
      </xdr:nvSpPr>
      <xdr:spPr>
        <a:xfrm>
          <a:off x="285750" y="17440275"/>
          <a:ext cx="51435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334</xdr:row>
      <xdr:rowOff>0</xdr:rowOff>
    </xdr:from>
    <xdr:to>
      <xdr:col>10</xdr:col>
      <xdr:colOff>209550</xdr:colOff>
      <xdr:row>335</xdr:row>
      <xdr:rowOff>9525</xdr:rowOff>
    </xdr:to>
    <xdr:sp>
      <xdr:nvSpPr>
        <xdr:cNvPr id="7" name="TextBox 18"/>
        <xdr:cNvSpPr txBox="1">
          <a:spLocks noChangeArrowheads="1"/>
        </xdr:cNvSpPr>
      </xdr:nvSpPr>
      <xdr:spPr>
        <a:xfrm>
          <a:off x="295275" y="53825775"/>
          <a:ext cx="5895975" cy="180975"/>
        </a:xfrm>
        <a:prstGeom prst="rect">
          <a:avLst/>
        </a:prstGeom>
        <a:solidFill>
          <a:srgbClr val="FFFFFF"/>
        </a:solidFill>
        <a:ln w="9525" cmpd="sng">
          <a:noFill/>
        </a:ln>
      </xdr:spPr>
      <xdr:txBody>
        <a:bodyPr vertOverflow="clip" wrap="square"/>
        <a:p>
          <a:pPr algn="l">
            <a:defRPr/>
          </a:pPr>
          <a:r>
            <a:rPr lang="en-US" cap="none" sz="1000" b="0" i="0" u="none" baseline="0"/>
            <a:t>The Board does not recommend any interim dividend for the current quarter under review. (2005: Nil)
</a:t>
          </a:r>
        </a:p>
      </xdr:txBody>
    </xdr:sp>
    <xdr:clientData/>
  </xdr:twoCellAnchor>
  <xdr:twoCellAnchor>
    <xdr:from>
      <xdr:col>1</xdr:col>
      <xdr:colOff>19050</xdr:colOff>
      <xdr:row>171</xdr:row>
      <xdr:rowOff>28575</xdr:rowOff>
    </xdr:from>
    <xdr:to>
      <xdr:col>10</xdr:col>
      <xdr:colOff>714375</xdr:colOff>
      <xdr:row>174</xdr:row>
      <xdr:rowOff>66675</xdr:rowOff>
    </xdr:to>
    <xdr:sp>
      <xdr:nvSpPr>
        <xdr:cNvPr id="8" name="Text 18"/>
        <xdr:cNvSpPr txBox="1">
          <a:spLocks noChangeArrowheads="1"/>
        </xdr:cNvSpPr>
      </xdr:nvSpPr>
      <xdr:spPr>
        <a:xfrm>
          <a:off x="295275" y="27632025"/>
          <a:ext cx="6400800" cy="5238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Since the last Audited Financial Statements for the year ended 31 December 2005 until the date of this report, there were no changes in contingent liabilities and contingent assets of a material nature save as follows:-</a:t>
          </a:r>
        </a:p>
      </xdr:txBody>
    </xdr:sp>
    <xdr:clientData/>
  </xdr:twoCellAnchor>
  <xdr:twoCellAnchor>
    <xdr:from>
      <xdr:col>1</xdr:col>
      <xdr:colOff>19050</xdr:colOff>
      <xdr:row>305</xdr:row>
      <xdr:rowOff>142875</xdr:rowOff>
    </xdr:from>
    <xdr:to>
      <xdr:col>10</xdr:col>
      <xdr:colOff>714375</xdr:colOff>
      <xdr:row>308</xdr:row>
      <xdr:rowOff>19050</xdr:rowOff>
    </xdr:to>
    <xdr:sp>
      <xdr:nvSpPr>
        <xdr:cNvPr id="9" name="Text 18"/>
        <xdr:cNvSpPr txBox="1">
          <a:spLocks noChangeArrowheads="1"/>
        </xdr:cNvSpPr>
      </xdr:nvSpPr>
      <xdr:spPr>
        <a:xfrm>
          <a:off x="295275" y="49139475"/>
          <a:ext cx="6400800"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enters into forward foreign exchange contracts as a hedge for part of its confirmed sales orders in foreign currencies. The purpose of hedging is to protect the Group against unfavourable movement in exchange rate.
</a:t>
          </a:r>
        </a:p>
      </xdr:txBody>
    </xdr:sp>
    <xdr:clientData/>
  </xdr:twoCellAnchor>
  <xdr:twoCellAnchor editAs="oneCell">
    <xdr:from>
      <xdr:col>0</xdr:col>
      <xdr:colOff>0</xdr:colOff>
      <xdr:row>0</xdr:row>
      <xdr:rowOff>0</xdr:rowOff>
    </xdr:from>
    <xdr:to>
      <xdr:col>1</xdr:col>
      <xdr:colOff>200025</xdr:colOff>
      <xdr:row>2</xdr:row>
      <xdr:rowOff>104775</xdr:rowOff>
    </xdr:to>
    <xdr:pic>
      <xdr:nvPicPr>
        <xdr:cNvPr id="10" name="Picture 26"/>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257175</xdr:colOff>
      <xdr:row>278</xdr:row>
      <xdr:rowOff>95250</xdr:rowOff>
    </xdr:from>
    <xdr:to>
      <xdr:col>10</xdr:col>
      <xdr:colOff>733425</xdr:colOff>
      <xdr:row>292</xdr:row>
      <xdr:rowOff>0</xdr:rowOff>
    </xdr:to>
    <xdr:sp>
      <xdr:nvSpPr>
        <xdr:cNvPr id="11" name="TextBox 32"/>
        <xdr:cNvSpPr txBox="1">
          <a:spLocks noChangeArrowheads="1"/>
        </xdr:cNvSpPr>
      </xdr:nvSpPr>
      <xdr:spPr>
        <a:xfrm>
          <a:off x="257175" y="44843700"/>
          <a:ext cx="6457950" cy="2171700"/>
        </a:xfrm>
        <a:prstGeom prst="rect">
          <a:avLst/>
        </a:prstGeom>
        <a:solidFill>
          <a:srgbClr val="FFFFFF"/>
        </a:solidFill>
        <a:ln w="9525" cmpd="sng">
          <a:noFill/>
        </a:ln>
      </xdr:spPr>
      <xdr:txBody>
        <a:bodyPr vertOverflow="clip" wrap="square"/>
        <a:p>
          <a:pPr algn="l">
            <a:defRPr/>
          </a:pPr>
          <a:r>
            <a:rPr lang="en-US" cap="none" sz="1000" b="0" i="0" u="none" baseline="0"/>
            <a:t>The Bursa Securities had vide its letter dated 20 March 2006 and 28 April 2006 granted its approval-in-principle for the Proposed Bonus Issue and Proposed Transfer respectively. The SC had vide its letter dated 12 April 2006 approved the Proposed Transfer. On 26 April 2006, the Company obtained the approval from its shareholders at the Extraordinary General Meeting for the Proposed Bonus Issue. 
A total of 20,047,840 new ordinary shares of RM0.50 each in CSCENIC were alloted, issued and credited as fully paid on 29 May 2006 and was listed on Bursa Securities on 2 June 2006.
On 6 June 2006, CSCENIC's entire issued and paid-up share capital of RM60,143,520 comprising 120,287,040 ordinary shares of RM0.50 each were transferred from the Second Board to the Main Board of the Bursa Securities. 
Save as disclosed above, CSCENIC does not have any announced corporate proposals that were not completed as of the date of this report.
</a:t>
          </a:r>
        </a:p>
      </xdr:txBody>
    </xdr:sp>
    <xdr:clientData/>
  </xdr:twoCellAnchor>
  <xdr:twoCellAnchor>
    <xdr:from>
      <xdr:col>1</xdr:col>
      <xdr:colOff>123825</xdr:colOff>
      <xdr:row>129</xdr:row>
      <xdr:rowOff>38100</xdr:rowOff>
    </xdr:from>
    <xdr:to>
      <xdr:col>10</xdr:col>
      <xdr:colOff>752475</xdr:colOff>
      <xdr:row>133</xdr:row>
      <xdr:rowOff>38100</xdr:rowOff>
    </xdr:to>
    <xdr:sp>
      <xdr:nvSpPr>
        <xdr:cNvPr id="12" name="TextBox 33"/>
        <xdr:cNvSpPr txBox="1">
          <a:spLocks noChangeArrowheads="1"/>
        </xdr:cNvSpPr>
      </xdr:nvSpPr>
      <xdr:spPr>
        <a:xfrm>
          <a:off x="400050" y="20916900"/>
          <a:ext cx="6334125" cy="647700"/>
        </a:xfrm>
        <a:prstGeom prst="rect">
          <a:avLst/>
        </a:prstGeom>
        <a:solidFill>
          <a:srgbClr val="FFFFFF"/>
        </a:solidFill>
        <a:ln w="9525" cmpd="sng">
          <a:noFill/>
        </a:ln>
      </xdr:spPr>
      <xdr:txBody>
        <a:bodyPr vertOverflow="clip" wrap="square"/>
        <a:p>
          <a:pPr algn="l">
            <a:defRPr/>
          </a:pPr>
          <a:r>
            <a:rPr lang="en-US" cap="none" sz="1000" b="0" i="0" u="none" baseline="0"/>
            <a:t>On 29 May 2006, a sum of RM2,930,132 and RM7,093,788 from the Share Premium Account and Retained Profits Account respectively, were applied in making payment in full for the Bonus Issue of 20,047,840 new ordinary shares of RM0.50 each, which were alloted and distributed as fully paid to existing shareholders in the proportion of one (1) share for every five (5) shares then held.</a:t>
          </a:r>
        </a:p>
      </xdr:txBody>
    </xdr:sp>
    <xdr:clientData/>
  </xdr:twoCellAnchor>
  <xdr:twoCellAnchor>
    <xdr:from>
      <xdr:col>1</xdr:col>
      <xdr:colOff>133350</xdr:colOff>
      <xdr:row>135</xdr:row>
      <xdr:rowOff>9525</xdr:rowOff>
    </xdr:from>
    <xdr:to>
      <xdr:col>10</xdr:col>
      <xdr:colOff>771525</xdr:colOff>
      <xdr:row>138</xdr:row>
      <xdr:rowOff>95250</xdr:rowOff>
    </xdr:to>
    <xdr:sp>
      <xdr:nvSpPr>
        <xdr:cNvPr id="13" name="TextBox 34"/>
        <xdr:cNvSpPr txBox="1">
          <a:spLocks noChangeArrowheads="1"/>
        </xdr:cNvSpPr>
      </xdr:nvSpPr>
      <xdr:spPr>
        <a:xfrm>
          <a:off x="409575" y="21736050"/>
          <a:ext cx="6343650" cy="571500"/>
        </a:xfrm>
        <a:prstGeom prst="rect">
          <a:avLst/>
        </a:prstGeom>
        <a:solidFill>
          <a:srgbClr val="FFFFFF"/>
        </a:solidFill>
        <a:ln w="9525" cmpd="sng">
          <a:noFill/>
        </a:ln>
      </xdr:spPr>
      <xdr:txBody>
        <a:bodyPr vertOverflow="clip" wrap="square"/>
        <a:p>
          <a:pPr algn="l">
            <a:defRPr/>
          </a:pPr>
          <a:r>
            <a:rPr lang="en-US" cap="none" sz="1000" b="0" i="0" u="none" baseline="0"/>
            <a:t>During the current quarter, 227,000 new ordinary shares and 81,900 new ordinary shares were issued pursuant to the Employees' Share Option Scheme ("ESOS") at the exercise price of RM1.25 per share and RM1.05 per share respectively.</a:t>
          </a:r>
        </a:p>
      </xdr:txBody>
    </xdr:sp>
    <xdr:clientData/>
  </xdr:twoCellAnchor>
  <xdr:oneCellAnchor>
    <xdr:from>
      <xdr:col>1</xdr:col>
      <xdr:colOff>180975</xdr:colOff>
      <xdr:row>266</xdr:row>
      <xdr:rowOff>38100</xdr:rowOff>
    </xdr:from>
    <xdr:ext cx="76200" cy="200025"/>
    <xdr:sp>
      <xdr:nvSpPr>
        <xdr:cNvPr id="14" name="TextBox 36"/>
        <xdr:cNvSpPr txBox="1">
          <a:spLocks noChangeArrowheads="1"/>
        </xdr:cNvSpPr>
      </xdr:nvSpPr>
      <xdr:spPr>
        <a:xfrm>
          <a:off x="457200" y="42872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266</xdr:row>
      <xdr:rowOff>9525</xdr:rowOff>
    </xdr:from>
    <xdr:to>
      <xdr:col>10</xdr:col>
      <xdr:colOff>771525</xdr:colOff>
      <xdr:row>271</xdr:row>
      <xdr:rowOff>142875</xdr:rowOff>
    </xdr:to>
    <xdr:sp>
      <xdr:nvSpPr>
        <xdr:cNvPr id="15" name="TextBox 37"/>
        <xdr:cNvSpPr txBox="1">
          <a:spLocks noChangeArrowheads="1"/>
        </xdr:cNvSpPr>
      </xdr:nvSpPr>
      <xdr:spPr>
        <a:xfrm>
          <a:off x="285750" y="42843450"/>
          <a:ext cx="6467475" cy="942975"/>
        </a:xfrm>
        <a:prstGeom prst="rect">
          <a:avLst/>
        </a:prstGeom>
        <a:solidFill>
          <a:srgbClr val="FFFFFF"/>
        </a:solidFill>
        <a:ln w="9525" cmpd="sng">
          <a:noFill/>
        </a:ln>
      </xdr:spPr>
      <xdr:txBody>
        <a:bodyPr vertOverflow="clip" wrap="square"/>
        <a:p>
          <a:pPr algn="l">
            <a:defRPr/>
          </a:pPr>
          <a:r>
            <a:rPr lang="en-US" cap="none" sz="1000" b="0" i="0" u="none" baseline="0"/>
            <a:t>On 27 February 2006, the Company announced to undertake a proposed Bonus Issue of up to 23,002,806 new shares on the basis of one (1) new share for every five (5) existing shares held at an entitlement date to be determined later ("Proposed Bonus Issue") and a proposed transfer of the listing of and quotation for the entire enlarged issued and paid-up share capital of the Company from the Second Board to the Main Board of Bursa Malaysia Securities Berhad ("Bursa Securities") ("Proposed Transfer").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workbookViewId="0" topLeftCell="A1">
      <selection activeCell="F19" sqref="F19"/>
    </sheetView>
  </sheetViews>
  <sheetFormatPr defaultColWidth="9.140625" defaultRowHeight="12.75"/>
  <cols>
    <col min="1" max="1" width="38.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2.28125" style="6" customWidth="1"/>
    <col min="9" max="16384" width="9.140625" style="5" customWidth="1"/>
  </cols>
  <sheetData>
    <row r="1" ht="12.75">
      <c r="A1" s="7"/>
    </row>
    <row r="2" ht="12.75">
      <c r="A2" s="8"/>
    </row>
    <row r="3" ht="12.75">
      <c r="A3" s="8"/>
    </row>
    <row r="4" ht="12.75">
      <c r="A4" s="9" t="s">
        <v>252</v>
      </c>
    </row>
    <row r="5" ht="12.75">
      <c r="A5" s="9"/>
    </row>
    <row r="6" ht="12.75">
      <c r="A6" s="9" t="s">
        <v>253</v>
      </c>
    </row>
    <row r="7" ht="12.75">
      <c r="A7" s="9" t="s">
        <v>254</v>
      </c>
    </row>
    <row r="8" spans="1:2" ht="12.75">
      <c r="A8" s="9" t="s">
        <v>13</v>
      </c>
      <c r="B8" s="6"/>
    </row>
    <row r="9" spans="1:2" ht="12.75">
      <c r="A9" s="9"/>
      <c r="B9" s="6"/>
    </row>
    <row r="10" spans="1:8" ht="12.75">
      <c r="A10" s="9"/>
      <c r="B10" s="141" t="s">
        <v>21</v>
      </c>
      <c r="C10" s="141"/>
      <c r="D10" s="141"/>
      <c r="F10" s="141" t="s">
        <v>26</v>
      </c>
      <c r="G10" s="141"/>
      <c r="H10" s="141"/>
    </row>
    <row r="11" spans="2:8" ht="12.75">
      <c r="B11" s="6"/>
      <c r="C11" s="6"/>
      <c r="D11" s="6" t="s">
        <v>23</v>
      </c>
      <c r="E11" s="6"/>
      <c r="G11" s="6"/>
      <c r="H11" s="6" t="s">
        <v>23</v>
      </c>
    </row>
    <row r="12" spans="2:8" ht="12.75">
      <c r="B12" s="6" t="s">
        <v>22</v>
      </c>
      <c r="C12" s="6"/>
      <c r="D12" s="6" t="s">
        <v>24</v>
      </c>
      <c r="E12" s="6"/>
      <c r="F12" s="6" t="s">
        <v>22</v>
      </c>
      <c r="G12" s="6"/>
      <c r="H12" s="6" t="s">
        <v>24</v>
      </c>
    </row>
    <row r="13" spans="2:8" ht="12.75">
      <c r="B13" s="6" t="s">
        <v>15</v>
      </c>
      <c r="C13" s="6"/>
      <c r="D13" s="6" t="s">
        <v>15</v>
      </c>
      <c r="E13" s="6"/>
      <c r="F13" s="6" t="s">
        <v>25</v>
      </c>
      <c r="G13" s="6"/>
      <c r="H13" s="6" t="s">
        <v>28</v>
      </c>
    </row>
    <row r="14" spans="2:8" ht="12.75">
      <c r="B14" s="10" t="s">
        <v>234</v>
      </c>
      <c r="C14" s="10"/>
      <c r="D14" s="10" t="s">
        <v>235</v>
      </c>
      <c r="E14" s="10"/>
      <c r="F14" s="10" t="s">
        <v>234</v>
      </c>
      <c r="G14" s="10"/>
      <c r="H14" s="10" t="s">
        <v>235</v>
      </c>
    </row>
    <row r="15" spans="2:8" ht="12.75">
      <c r="B15" s="6" t="s">
        <v>8</v>
      </c>
      <c r="D15" s="6" t="s">
        <v>8</v>
      </c>
      <c r="F15" s="6" t="s">
        <v>8</v>
      </c>
      <c r="H15" s="6" t="s">
        <v>8</v>
      </c>
    </row>
    <row r="17" spans="1:10" s="11" customFormat="1" ht="12.75">
      <c r="A17" s="11" t="s">
        <v>10</v>
      </c>
      <c r="B17" s="11">
        <v>15655</v>
      </c>
      <c r="D17" s="11">
        <v>14964</v>
      </c>
      <c r="F17" s="11">
        <v>30643</v>
      </c>
      <c r="H17" s="11">
        <v>26275</v>
      </c>
      <c r="I17" s="115"/>
      <c r="J17" s="113"/>
    </row>
    <row r="18" s="11" customFormat="1" ht="12.75"/>
    <row r="19" spans="1:8" s="11" customFormat="1" ht="12.75">
      <c r="A19" s="11" t="s">
        <v>11</v>
      </c>
      <c r="B19" s="11">
        <v>-10818</v>
      </c>
      <c r="D19" s="11">
        <v>-8619</v>
      </c>
      <c r="F19" s="11">
        <v>-19559</v>
      </c>
      <c r="H19" s="11">
        <v>-14811</v>
      </c>
    </row>
    <row r="20" spans="2:8" s="11" customFormat="1" ht="12.75">
      <c r="B20" s="13"/>
      <c r="D20" s="13"/>
      <c r="F20" s="13"/>
      <c r="H20" s="13"/>
    </row>
    <row r="21" spans="1:8" s="11" customFormat="1" ht="12.75">
      <c r="A21" s="11" t="s">
        <v>29</v>
      </c>
      <c r="B21" s="2">
        <f>SUM(B17:B20)</f>
        <v>4837</v>
      </c>
      <c r="D21" s="11">
        <f>SUM(D17:D20)</f>
        <v>6345</v>
      </c>
      <c r="F21" s="11">
        <f>SUM(F17:F20)</f>
        <v>11084</v>
      </c>
      <c r="H21" s="11">
        <f>SUM(H17:H20)</f>
        <v>11464</v>
      </c>
    </row>
    <row r="22" s="11" customFormat="1" ht="12.75">
      <c r="B22" s="2"/>
    </row>
    <row r="23" spans="1:8" s="11" customFormat="1" ht="12.75">
      <c r="A23" s="45" t="s">
        <v>30</v>
      </c>
      <c r="B23" s="2">
        <v>-1919</v>
      </c>
      <c r="D23" s="2">
        <f>-1848-11</f>
        <v>-1859</v>
      </c>
      <c r="E23" s="2"/>
      <c r="F23" s="2">
        <v>-3863</v>
      </c>
      <c r="G23" s="2"/>
      <c r="H23" s="2">
        <f>-3434-21</f>
        <v>-3455</v>
      </c>
    </row>
    <row r="24" spans="1:8" s="11" customFormat="1" ht="12.75">
      <c r="A24" s="45" t="s">
        <v>12</v>
      </c>
      <c r="B24" s="2">
        <v>94</v>
      </c>
      <c r="D24" s="2">
        <v>53</v>
      </c>
      <c r="F24" s="2">
        <v>132</v>
      </c>
      <c r="H24" s="2">
        <v>86</v>
      </c>
    </row>
    <row r="25" spans="1:8" s="11" customFormat="1" ht="12.75">
      <c r="A25" s="95" t="s">
        <v>236</v>
      </c>
      <c r="B25" s="48">
        <v>-3</v>
      </c>
      <c r="C25" s="3"/>
      <c r="D25" s="48">
        <f>-11+11</f>
        <v>0</v>
      </c>
      <c r="E25" s="3"/>
      <c r="F25" s="48">
        <v>-3</v>
      </c>
      <c r="G25" s="3"/>
      <c r="H25" s="48">
        <f>-21+21</f>
        <v>0</v>
      </c>
    </row>
    <row r="26" spans="1:8" s="11" customFormat="1" ht="12.75">
      <c r="A26" s="45" t="s">
        <v>53</v>
      </c>
      <c r="B26" s="3"/>
      <c r="D26" s="3"/>
      <c r="F26" s="3"/>
      <c r="H26" s="3"/>
    </row>
    <row r="27" spans="1:8" s="11" customFormat="1" ht="12.75">
      <c r="A27" s="5" t="s">
        <v>54</v>
      </c>
      <c r="B27" s="1">
        <f>+B21+B23+B24+B25</f>
        <v>3009</v>
      </c>
      <c r="D27" s="1">
        <f>+D21+D23+D24+D25</f>
        <v>4539</v>
      </c>
      <c r="E27" s="14"/>
      <c r="F27" s="1">
        <f>+F21+F23+F24+F25</f>
        <v>7350</v>
      </c>
      <c r="H27" s="1">
        <f>+H21+H23+H24+H25</f>
        <v>8095</v>
      </c>
    </row>
    <row r="28" spans="1:8" s="11" customFormat="1" ht="12.75">
      <c r="A28" s="5"/>
      <c r="B28" s="47"/>
      <c r="D28" s="47"/>
      <c r="F28" s="47"/>
      <c r="H28" s="47"/>
    </row>
    <row r="29" spans="1:8" s="11" customFormat="1" ht="12.75">
      <c r="A29" s="45" t="s">
        <v>49</v>
      </c>
      <c r="B29" s="47">
        <v>0</v>
      </c>
      <c r="D29" s="47">
        <v>235</v>
      </c>
      <c r="F29" s="47">
        <v>0</v>
      </c>
      <c r="H29" s="47">
        <v>470</v>
      </c>
    </row>
    <row r="30" spans="1:8" s="11" customFormat="1" ht="12.75">
      <c r="A30" s="45"/>
      <c r="B30" s="48"/>
      <c r="D30" s="48"/>
      <c r="F30" s="48"/>
      <c r="H30" s="48"/>
    </row>
    <row r="31" spans="1:8" s="11" customFormat="1" ht="12.75">
      <c r="A31" s="45" t="s">
        <v>39</v>
      </c>
      <c r="B31" s="47">
        <f>SUM(B27:B29)</f>
        <v>3009</v>
      </c>
      <c r="D31" s="47">
        <f>SUM(D27:D29)</f>
        <v>4774</v>
      </c>
      <c r="F31" s="47">
        <f>SUM(F27:F29)</f>
        <v>7350</v>
      </c>
      <c r="H31" s="47">
        <f>SUM(H27:H29)</f>
        <v>8565</v>
      </c>
    </row>
    <row r="32" spans="1:8" s="11" customFormat="1" ht="12.75">
      <c r="A32" s="45"/>
      <c r="B32" s="47"/>
      <c r="D32" s="47"/>
      <c r="F32" s="47"/>
      <c r="H32" s="47"/>
    </row>
    <row r="33" spans="1:8" s="11" customFormat="1" ht="12.75">
      <c r="A33" s="45" t="s">
        <v>7</v>
      </c>
      <c r="B33" s="47">
        <v>-647</v>
      </c>
      <c r="D33" s="47">
        <v>-875</v>
      </c>
      <c r="F33" s="47">
        <v>-1791</v>
      </c>
      <c r="H33" s="47">
        <v>-1656</v>
      </c>
    </row>
    <row r="34" spans="1:8" s="11" customFormat="1" ht="12.75">
      <c r="A34" s="45"/>
      <c r="B34" s="48"/>
      <c r="D34" s="48"/>
      <c r="F34" s="48"/>
      <c r="H34" s="48"/>
    </row>
    <row r="35" spans="1:11" s="11" customFormat="1" ht="13.5" thickBot="1">
      <c r="A35" s="45" t="s">
        <v>148</v>
      </c>
      <c r="B35" s="49">
        <f>SUM(B31:B34)</f>
        <v>2362</v>
      </c>
      <c r="D35" s="49">
        <f>SUM(D31:D34)</f>
        <v>3899</v>
      </c>
      <c r="F35" s="49">
        <f>SUM(F31:F34)</f>
        <v>5559</v>
      </c>
      <c r="H35" s="49">
        <f>SUM(H31:H34)</f>
        <v>6909</v>
      </c>
      <c r="K35" s="114"/>
    </row>
    <row r="36" spans="1:8" s="11" customFormat="1" ht="13.5" thickTop="1">
      <c r="A36" s="45"/>
      <c r="B36" s="3"/>
      <c r="C36" s="14"/>
      <c r="D36" s="3"/>
      <c r="E36" s="14"/>
      <c r="F36" s="3"/>
      <c r="G36" s="14"/>
      <c r="H36" s="3"/>
    </row>
    <row r="37" spans="1:10" s="11" customFormat="1" ht="12.75">
      <c r="A37" s="97" t="s">
        <v>146</v>
      </c>
      <c r="B37" s="3"/>
      <c r="C37" s="14"/>
      <c r="D37" s="3"/>
      <c r="E37" s="14"/>
      <c r="F37" s="3"/>
      <c r="G37" s="14"/>
      <c r="H37" s="3"/>
      <c r="I37" s="14"/>
      <c r="J37" s="14"/>
    </row>
    <row r="38" spans="1:10" s="11" customFormat="1" ht="12.75">
      <c r="A38" s="17" t="s">
        <v>169</v>
      </c>
      <c r="B38" s="1">
        <f>B35</f>
        <v>2362</v>
      </c>
      <c r="C38" s="14"/>
      <c r="D38" s="1">
        <f>D35</f>
        <v>3899</v>
      </c>
      <c r="E38" s="14"/>
      <c r="F38" s="1">
        <f>F35</f>
        <v>5559</v>
      </c>
      <c r="G38" s="14"/>
      <c r="H38" s="1">
        <f>H35</f>
        <v>6909</v>
      </c>
      <c r="I38" s="14"/>
      <c r="J38" s="14"/>
    </row>
    <row r="39" spans="1:10" s="11" customFormat="1" ht="12.75">
      <c r="A39" s="17" t="s">
        <v>170</v>
      </c>
      <c r="B39" s="1">
        <v>0</v>
      </c>
      <c r="C39" s="14"/>
      <c r="D39" s="1">
        <v>0</v>
      </c>
      <c r="E39" s="14"/>
      <c r="F39" s="1">
        <v>0</v>
      </c>
      <c r="G39" s="14"/>
      <c r="H39" s="1">
        <v>0</v>
      </c>
      <c r="I39" s="14"/>
      <c r="J39" s="14"/>
    </row>
    <row r="40" spans="1:10" s="11" customFormat="1" ht="13.5" thickBot="1">
      <c r="A40" s="11" t="s">
        <v>148</v>
      </c>
      <c r="B40" s="42">
        <f>B38+B39</f>
        <v>2362</v>
      </c>
      <c r="C40" s="14"/>
      <c r="D40" s="42">
        <f>D38+D39</f>
        <v>3899</v>
      </c>
      <c r="E40" s="14"/>
      <c r="F40" s="42">
        <f>F38+F39</f>
        <v>5559</v>
      </c>
      <c r="G40" s="14"/>
      <c r="H40" s="42">
        <f>H38+H39</f>
        <v>6909</v>
      </c>
      <c r="I40" s="14"/>
      <c r="J40" s="14"/>
    </row>
    <row r="41" spans="1:10" s="11" customFormat="1" ht="13.5" thickTop="1">
      <c r="A41" s="62"/>
      <c r="B41" s="3"/>
      <c r="C41" s="14"/>
      <c r="D41" s="3"/>
      <c r="E41" s="14"/>
      <c r="F41" s="3"/>
      <c r="G41" s="14"/>
      <c r="H41" s="3"/>
      <c r="I41" s="14"/>
      <c r="J41" s="14"/>
    </row>
    <row r="42" spans="1:10" s="11" customFormat="1" ht="12.75">
      <c r="A42" s="97" t="s">
        <v>255</v>
      </c>
      <c r="B42" s="15"/>
      <c r="C42" s="3"/>
      <c r="D42" s="15"/>
      <c r="E42" s="3"/>
      <c r="F42" s="15"/>
      <c r="G42" s="14"/>
      <c r="H42" s="15"/>
      <c r="I42" s="14"/>
      <c r="J42" s="14"/>
    </row>
    <row r="43" spans="1:8" s="11" customFormat="1" ht="13.5" thickBot="1">
      <c r="A43" s="96" t="s">
        <v>194</v>
      </c>
      <c r="B43" s="16">
        <f>Notes!E349</f>
        <v>1.9633921298066532</v>
      </c>
      <c r="C43" s="2"/>
      <c r="D43" s="16">
        <f>Notes!G349</f>
        <v>3.247542895219057</v>
      </c>
      <c r="E43" s="2"/>
      <c r="F43" s="16">
        <f>Notes!I349</f>
        <v>4.62552316921976</v>
      </c>
      <c r="G43" s="2"/>
      <c r="H43" s="16">
        <f>Notes!K349</f>
        <v>5.754862354754071</v>
      </c>
    </row>
    <row r="44" spans="1:8" s="11" customFormat="1" ht="13.5" thickTop="1">
      <c r="A44" s="45"/>
      <c r="B44" s="2"/>
      <c r="C44" s="2"/>
      <c r="D44" s="2"/>
      <c r="E44" s="2"/>
      <c r="F44" s="2"/>
      <c r="G44" s="2"/>
      <c r="H44" s="2"/>
    </row>
    <row r="45" spans="1:8" s="11" customFormat="1" ht="13.5" thickBot="1">
      <c r="A45" s="45" t="s">
        <v>195</v>
      </c>
      <c r="B45" s="16">
        <f>Notes!E359</f>
        <v>1.9495848259240307</v>
      </c>
      <c r="C45" s="2"/>
      <c r="D45" s="16">
        <f>Notes!G359</f>
        <v>3.224045975110597</v>
      </c>
      <c r="E45" s="2"/>
      <c r="F45" s="16">
        <f>Notes!I359</f>
        <v>4.592962249964885</v>
      </c>
      <c r="G45" s="2"/>
      <c r="H45" s="16">
        <f>Notes!K359</f>
        <v>5.713222525427933</v>
      </c>
    </row>
    <row r="46" spans="1:8" s="11" customFormat="1" ht="13.5" thickTop="1">
      <c r="A46" s="45"/>
      <c r="B46" s="17"/>
      <c r="D46" s="4"/>
      <c r="F46" s="17"/>
      <c r="H46" s="4"/>
    </row>
    <row r="47" spans="1:8" s="11" customFormat="1" ht="12.75">
      <c r="A47" s="5" t="s">
        <v>31</v>
      </c>
      <c r="D47" s="12"/>
      <c r="F47" s="12"/>
      <c r="H47" s="12"/>
    </row>
    <row r="48" spans="4:8" s="11" customFormat="1" ht="12.75">
      <c r="D48" s="12"/>
      <c r="F48" s="12"/>
      <c r="H48" s="12"/>
    </row>
    <row r="49" spans="1:8" s="11" customFormat="1" ht="12.75">
      <c r="A49" s="43"/>
      <c r="B49" s="43"/>
      <c r="C49" s="43"/>
      <c r="D49" s="43"/>
      <c r="E49" s="43"/>
      <c r="F49" s="43"/>
      <c r="G49" s="43"/>
      <c r="H49" s="43"/>
    </row>
    <row r="50" spans="1:8" ht="12.75">
      <c r="A50" s="38"/>
      <c r="B50" s="38"/>
      <c r="C50" s="38"/>
      <c r="D50" s="38"/>
      <c r="E50" s="38"/>
      <c r="F50" s="38"/>
      <c r="G50" s="38"/>
      <c r="H50" s="38"/>
    </row>
  </sheetData>
  <mergeCells count="2">
    <mergeCell ref="F10:H10"/>
    <mergeCell ref="B10:D10"/>
  </mergeCells>
  <printOptions/>
  <pageMargins left="1" right="1" top="0.5" bottom="0.5" header="0.5" footer="0.5"/>
  <pageSetup fitToHeight="1" fitToWidth="1" horizontalDpi="1200" verticalDpi="12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6"/>
  <sheetViews>
    <sheetView zoomScale="149" zoomScaleNormal="149" workbookViewId="0" topLeftCell="A34">
      <selection activeCell="B52" sqref="B52"/>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row>
    <row r="2" ht="12.75">
      <c r="A2" s="8"/>
    </row>
    <row r="3" ht="12.75">
      <c r="A3" s="8"/>
    </row>
    <row r="4" ht="12.75">
      <c r="A4" s="9" t="s">
        <v>252</v>
      </c>
    </row>
    <row r="6" ht="12.75">
      <c r="A6" s="9" t="s">
        <v>256</v>
      </c>
    </row>
    <row r="7" ht="12.75">
      <c r="A7" s="9"/>
    </row>
    <row r="8" spans="2:4" ht="12.75">
      <c r="B8" s="46"/>
      <c r="D8" s="6" t="s">
        <v>16</v>
      </c>
    </row>
    <row r="9" spans="2:4" ht="12.75">
      <c r="B9" s="6" t="s">
        <v>139</v>
      </c>
      <c r="D9" s="6" t="s">
        <v>17</v>
      </c>
    </row>
    <row r="10" spans="2:4" ht="12.75">
      <c r="B10" s="6" t="s">
        <v>14</v>
      </c>
      <c r="D10" s="6" t="s">
        <v>18</v>
      </c>
    </row>
    <row r="11" spans="2:4" ht="12.75">
      <c r="B11" s="6" t="s">
        <v>32</v>
      </c>
      <c r="D11" s="6" t="s">
        <v>19</v>
      </c>
    </row>
    <row r="12" spans="2:4" ht="12.75">
      <c r="B12" s="6" t="s">
        <v>15</v>
      </c>
      <c r="D12" s="6" t="s">
        <v>20</v>
      </c>
    </row>
    <row r="13" spans="2:4" ht="12.75">
      <c r="B13" s="18" t="s">
        <v>234</v>
      </c>
      <c r="D13" s="18" t="s">
        <v>143</v>
      </c>
    </row>
    <row r="14" spans="2:4" ht="12.75">
      <c r="B14" s="6" t="s">
        <v>8</v>
      </c>
      <c r="D14" s="6" t="s">
        <v>8</v>
      </c>
    </row>
    <row r="15" spans="1:2" ht="12.75">
      <c r="A15" s="137" t="s">
        <v>223</v>
      </c>
      <c r="B15" s="39"/>
    </row>
    <row r="16" spans="1:2" ht="12.75">
      <c r="A16" s="137" t="s">
        <v>224</v>
      </c>
      <c r="B16" s="39"/>
    </row>
    <row r="17" spans="1:8" s="11" customFormat="1" ht="12.75">
      <c r="A17" s="11" t="s">
        <v>4</v>
      </c>
      <c r="B17" s="2">
        <v>48205</v>
      </c>
      <c r="D17" s="12">
        <f>47363-788</f>
        <v>46575</v>
      </c>
      <c r="F17" s="12"/>
      <c r="H17" s="12"/>
    </row>
    <row r="18" spans="1:8" s="11" customFormat="1" ht="12.75">
      <c r="A18" s="11" t="s">
        <v>167</v>
      </c>
      <c r="B18" s="2">
        <v>4548</v>
      </c>
      <c r="D18" s="47">
        <f>3151+788</f>
        <v>3939</v>
      </c>
      <c r="F18" s="12"/>
      <c r="H18" s="12"/>
    </row>
    <row r="19" spans="1:8" s="11" customFormat="1" ht="12.75">
      <c r="A19" s="19" t="s">
        <v>171</v>
      </c>
      <c r="B19" s="52">
        <f>SUM(B17:B18)</f>
        <v>52753</v>
      </c>
      <c r="D19" s="52">
        <f>SUM(D17:D18)</f>
        <v>50514</v>
      </c>
      <c r="F19" s="12"/>
      <c r="H19" s="12"/>
    </row>
    <row r="20" spans="1:8" s="11" customFormat="1" ht="12.75">
      <c r="A20" s="19"/>
      <c r="B20" s="2"/>
      <c r="D20" s="12"/>
      <c r="F20" s="12"/>
      <c r="H20" s="12"/>
    </row>
    <row r="21" spans="1:8" s="11" customFormat="1" ht="12.75">
      <c r="A21" s="136" t="s">
        <v>225</v>
      </c>
      <c r="D21" s="12"/>
      <c r="F21" s="12"/>
      <c r="H21" s="12"/>
    </row>
    <row r="22" spans="1:8" s="11" customFormat="1" ht="12.75">
      <c r="A22" s="14" t="s">
        <v>5</v>
      </c>
      <c r="B22" s="20">
        <v>21060</v>
      </c>
      <c r="C22" s="14"/>
      <c r="D22" s="21">
        <v>16742</v>
      </c>
      <c r="E22" s="14"/>
      <c r="F22" s="4"/>
      <c r="G22" s="14"/>
      <c r="H22" s="12"/>
    </row>
    <row r="23" spans="1:8" s="11" customFormat="1" ht="12.75">
      <c r="A23" s="14" t="s">
        <v>112</v>
      </c>
      <c r="B23" s="22">
        <v>8234</v>
      </c>
      <c r="C23" s="14"/>
      <c r="D23" s="23">
        <v>8463</v>
      </c>
      <c r="E23" s="14"/>
      <c r="F23" s="4"/>
      <c r="G23" s="14"/>
      <c r="H23" s="12"/>
    </row>
    <row r="24" spans="1:8" s="11" customFormat="1" ht="12.75">
      <c r="A24" s="14" t="s">
        <v>9</v>
      </c>
      <c r="B24" s="22">
        <v>8</v>
      </c>
      <c r="C24" s="14"/>
      <c r="D24" s="23">
        <v>14</v>
      </c>
      <c r="E24" s="14"/>
      <c r="F24" s="4"/>
      <c r="G24" s="14"/>
      <c r="H24" s="12"/>
    </row>
    <row r="25" spans="1:8" s="11" customFormat="1" ht="12.75">
      <c r="A25" s="14" t="s">
        <v>6</v>
      </c>
      <c r="B25" s="22">
        <v>2065</v>
      </c>
      <c r="C25" s="14"/>
      <c r="D25" s="24">
        <v>6233</v>
      </c>
      <c r="E25" s="14"/>
      <c r="F25" s="4"/>
      <c r="G25" s="14"/>
      <c r="H25" s="12"/>
    </row>
    <row r="26" spans="1:8" s="11" customFormat="1" ht="12.75">
      <c r="A26" s="19" t="s">
        <v>172</v>
      </c>
      <c r="B26" s="25">
        <f>SUM(B22:B25)</f>
        <v>31367</v>
      </c>
      <c r="C26" s="14"/>
      <c r="D26" s="25">
        <f>SUM(D22:D25)</f>
        <v>31452</v>
      </c>
      <c r="E26" s="14"/>
      <c r="F26" s="4"/>
      <c r="G26" s="14"/>
      <c r="H26" s="12"/>
    </row>
    <row r="27" spans="1:8" s="11" customFormat="1" ht="13.5" thickBot="1">
      <c r="A27" s="19" t="s">
        <v>175</v>
      </c>
      <c r="B27" s="26">
        <f>B19+B26</f>
        <v>84120</v>
      </c>
      <c r="D27" s="26">
        <f>D19+D26</f>
        <v>81966</v>
      </c>
      <c r="F27" s="12"/>
      <c r="H27" s="12"/>
    </row>
    <row r="28" spans="2:8" s="11" customFormat="1" ht="13.5" thickTop="1">
      <c r="B28" s="14"/>
      <c r="D28" s="14"/>
      <c r="F28" s="12"/>
      <c r="H28" s="12"/>
    </row>
    <row r="29" spans="1:8" s="11" customFormat="1" ht="12.75">
      <c r="A29" s="136" t="s">
        <v>226</v>
      </c>
      <c r="F29" s="12"/>
      <c r="H29" s="12"/>
    </row>
    <row r="30" spans="1:4" ht="12.75">
      <c r="A30" s="45" t="s">
        <v>168</v>
      </c>
      <c r="B30" s="11">
        <v>60184</v>
      </c>
      <c r="D30" s="27">
        <v>50006</v>
      </c>
    </row>
    <row r="31" spans="1:6" ht="12.75">
      <c r="A31" s="95" t="s">
        <v>123</v>
      </c>
      <c r="B31" s="14">
        <v>15198</v>
      </c>
      <c r="D31" s="14">
        <v>17425</v>
      </c>
      <c r="F31" s="85"/>
    </row>
    <row r="32" spans="1:4" ht="12.75">
      <c r="A32" s="94" t="s">
        <v>218</v>
      </c>
      <c r="B32" s="28">
        <f>SUM(B30:B31)</f>
        <v>75382</v>
      </c>
      <c r="D32" s="28">
        <f>SUM(D30:D31)</f>
        <v>67431</v>
      </c>
    </row>
    <row r="33" spans="1:4" ht="12.75">
      <c r="A33" s="45" t="s">
        <v>220</v>
      </c>
      <c r="B33" s="13">
        <v>0</v>
      </c>
      <c r="D33" s="13">
        <v>0</v>
      </c>
    </row>
    <row r="34" spans="1:4" ht="12.75">
      <c r="A34" s="94" t="s">
        <v>219</v>
      </c>
      <c r="B34" s="14">
        <f>SUM(B32:B33)</f>
        <v>75382</v>
      </c>
      <c r="D34" s="14">
        <f>SUM(D32:D33)</f>
        <v>67431</v>
      </c>
    </row>
    <row r="35" spans="1:4" ht="12.75">
      <c r="A35" s="94"/>
      <c r="B35" s="14"/>
      <c r="D35" s="14"/>
    </row>
    <row r="36" spans="1:4" ht="12.75">
      <c r="A36" s="137" t="s">
        <v>227</v>
      </c>
      <c r="B36" s="14">
        <v>0</v>
      </c>
      <c r="D36" s="14">
        <v>6193</v>
      </c>
    </row>
    <row r="37" spans="1:4" ht="12.75">
      <c r="A37" s="94"/>
      <c r="B37" s="14"/>
      <c r="D37" s="14"/>
    </row>
    <row r="38" spans="1:4" ht="12.75">
      <c r="A38" s="94" t="s">
        <v>228</v>
      </c>
      <c r="B38" s="3"/>
      <c r="D38" s="14"/>
    </row>
    <row r="39" spans="1:4" ht="12.75">
      <c r="A39" s="94" t="s">
        <v>229</v>
      </c>
      <c r="B39" s="3"/>
      <c r="D39" s="14"/>
    </row>
    <row r="40" spans="1:4" ht="12.75">
      <c r="A40" s="45" t="s">
        <v>129</v>
      </c>
      <c r="B40" s="3">
        <v>4221</v>
      </c>
      <c r="D40" s="14">
        <v>4027</v>
      </c>
    </row>
    <row r="41" spans="1:4" ht="12.75">
      <c r="A41" s="94" t="s">
        <v>173</v>
      </c>
      <c r="B41" s="52">
        <f>SUM(B40)</f>
        <v>4221</v>
      </c>
      <c r="D41" s="119">
        <f>SUM(D40)</f>
        <v>4027</v>
      </c>
    </row>
    <row r="42" spans="1:4" ht="12.75">
      <c r="A42" s="94"/>
      <c r="B42" s="3"/>
      <c r="D42" s="14"/>
    </row>
    <row r="43" spans="1:4" ht="12.75">
      <c r="A43" s="94" t="s">
        <v>233</v>
      </c>
      <c r="B43" s="14"/>
      <c r="D43" s="14"/>
    </row>
    <row r="44" spans="1:4" ht="12.75">
      <c r="A44" s="14" t="s">
        <v>52</v>
      </c>
      <c r="B44" s="20">
        <v>2912</v>
      </c>
      <c r="C44" s="14"/>
      <c r="D44" s="21">
        <v>3802</v>
      </c>
    </row>
    <row r="45" spans="1:4" ht="12.75">
      <c r="A45" s="14" t="s">
        <v>260</v>
      </c>
      <c r="B45" s="22">
        <v>1000</v>
      </c>
      <c r="C45" s="14"/>
      <c r="D45" s="23">
        <v>0</v>
      </c>
    </row>
    <row r="46" spans="1:4" ht="12.75">
      <c r="A46" s="14" t="s">
        <v>7</v>
      </c>
      <c r="B46" s="120">
        <v>605</v>
      </c>
      <c r="C46" s="14"/>
      <c r="D46" s="121">
        <v>513</v>
      </c>
    </row>
    <row r="47" spans="1:4" ht="12.75">
      <c r="A47" s="94" t="s">
        <v>174</v>
      </c>
      <c r="B47" s="25">
        <f>SUM(B44:B46)</f>
        <v>4517</v>
      </c>
      <c r="C47" s="14"/>
      <c r="D47" s="25">
        <f>SUM(D44:D46)</f>
        <v>4315</v>
      </c>
    </row>
    <row r="48" spans="1:4" ht="12.75">
      <c r="A48" s="137" t="s">
        <v>230</v>
      </c>
      <c r="B48" s="14">
        <f>B41+B47</f>
        <v>8738</v>
      </c>
      <c r="C48" s="14"/>
      <c r="D48" s="14">
        <f>D41+D47</f>
        <v>8342</v>
      </c>
    </row>
    <row r="49" spans="1:4" ht="12.75">
      <c r="A49" s="45"/>
      <c r="B49" s="14"/>
      <c r="D49" s="14"/>
    </row>
    <row r="50" spans="1:4" ht="13.5" thickBot="1">
      <c r="A50" s="94" t="s">
        <v>176</v>
      </c>
      <c r="B50" s="26">
        <f>B34+B36+B48</f>
        <v>84120</v>
      </c>
      <c r="D50" s="26">
        <f>D34+D36+D48</f>
        <v>81966</v>
      </c>
    </row>
    <row r="51" spans="1:8" ht="13.5" thickTop="1">
      <c r="A51" s="29"/>
      <c r="B51" s="30"/>
      <c r="F51" s="31"/>
      <c r="H51" s="32"/>
    </row>
    <row r="52" spans="1:8" ht="12.75">
      <c r="A52" s="44" t="s">
        <v>144</v>
      </c>
      <c r="B52" s="45">
        <f>B32/120369</f>
        <v>0.6262575912402695</v>
      </c>
      <c r="D52" s="45">
        <f>D32/100012</f>
        <v>0.674229092508899</v>
      </c>
      <c r="F52" s="31"/>
      <c r="H52" s="32"/>
    </row>
    <row r="53" spans="1:8" ht="12.75">
      <c r="A53" s="29"/>
      <c r="B53" s="30"/>
      <c r="F53" s="31"/>
      <c r="H53" s="32"/>
    </row>
    <row r="54" spans="1:9" ht="12.75">
      <c r="A54" s="44" t="s">
        <v>33</v>
      </c>
      <c r="B54" s="33"/>
      <c r="F54" s="34"/>
      <c r="H54" s="35"/>
      <c r="I54" s="36"/>
    </row>
    <row r="55" spans="1:9" ht="12.75">
      <c r="A55" s="11"/>
      <c r="B55" s="33"/>
      <c r="F55" s="34"/>
      <c r="H55" s="35"/>
      <c r="I55" s="36"/>
    </row>
    <row r="56" spans="1:9" ht="12.75">
      <c r="A56" s="11"/>
      <c r="B56" s="33"/>
      <c r="F56" s="34"/>
      <c r="H56" s="35"/>
      <c r="I56" s="36"/>
    </row>
    <row r="57" spans="1:9" ht="12.75">
      <c r="A57" s="11"/>
      <c r="B57" s="33"/>
      <c r="F57" s="34"/>
      <c r="H57" s="35"/>
      <c r="I57" s="36"/>
    </row>
    <row r="58" spans="1:9" ht="12.75">
      <c r="A58" s="11"/>
      <c r="B58" s="33"/>
      <c r="F58" s="34"/>
      <c r="H58" s="35"/>
      <c r="I58" s="36"/>
    </row>
    <row r="59" spans="1:9" ht="12.75">
      <c r="A59" s="11"/>
      <c r="B59" s="33"/>
      <c r="F59" s="34"/>
      <c r="H59" s="35"/>
      <c r="I59" s="36"/>
    </row>
    <row r="60" spans="1:9" ht="12.75">
      <c r="A60" s="11"/>
      <c r="B60" s="33"/>
      <c r="F60" s="34"/>
      <c r="H60" s="35"/>
      <c r="I60" s="36"/>
    </row>
    <row r="61" spans="1:9" ht="12.75">
      <c r="A61" s="11"/>
      <c r="B61" s="33"/>
      <c r="F61" s="34"/>
      <c r="H61" s="35"/>
      <c r="I61" s="36"/>
    </row>
    <row r="62" spans="1:9" ht="12.75">
      <c r="A62" s="11"/>
      <c r="B62" s="33"/>
      <c r="F62" s="34"/>
      <c r="H62" s="35"/>
      <c r="I62" s="36"/>
    </row>
    <row r="63" ht="12.75">
      <c r="A63" s="11" t="s">
        <v>34</v>
      </c>
    </row>
    <row r="64" ht="12.75">
      <c r="A64" s="11"/>
    </row>
    <row r="65" ht="12.75">
      <c r="A65" s="11"/>
    </row>
    <row r="66" ht="12.75">
      <c r="A66" s="11"/>
    </row>
  </sheetData>
  <printOptions/>
  <pageMargins left="1" right="1" top="0.5" bottom="0.5" header="0.5" footer="0.5"/>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4"/>
  <sheetViews>
    <sheetView workbookViewId="0" topLeftCell="A6">
      <selection activeCell="E33" sqref="E33"/>
    </sheetView>
  </sheetViews>
  <sheetFormatPr defaultColWidth="9.140625" defaultRowHeight="12.75"/>
  <cols>
    <col min="1" max="1" width="36.28125" style="5" customWidth="1"/>
    <col min="2" max="2" width="10.421875" style="11" customWidth="1"/>
    <col min="3" max="3" width="11.421875" style="11" customWidth="1"/>
    <col min="4" max="4" width="13.28125" style="11" customWidth="1"/>
    <col min="5" max="5" width="11.140625" style="11" customWidth="1"/>
    <col min="6" max="6" width="12.28125" style="11" customWidth="1"/>
    <col min="7" max="7" width="10.00390625" style="11" customWidth="1"/>
    <col min="8" max="16384" width="9.140625" style="5" customWidth="1"/>
  </cols>
  <sheetData>
    <row r="1" spans="1:8" ht="12.75">
      <c r="A1" s="7"/>
      <c r="B1" s="5"/>
      <c r="C1" s="5"/>
      <c r="D1" s="6"/>
      <c r="E1" s="5"/>
      <c r="F1" s="6"/>
      <c r="G1" s="5"/>
      <c r="H1" s="6"/>
    </row>
    <row r="2" spans="1:8" ht="12.75">
      <c r="A2" s="8"/>
      <c r="B2" s="5"/>
      <c r="C2" s="5"/>
      <c r="D2" s="6"/>
      <c r="E2" s="5"/>
      <c r="F2" s="6"/>
      <c r="G2" s="5"/>
      <c r="H2" s="6"/>
    </row>
    <row r="3" spans="1:8" ht="12.75">
      <c r="A3" s="8"/>
      <c r="B3" s="5"/>
      <c r="C3" s="5"/>
      <c r="D3" s="6"/>
      <c r="E3" s="5"/>
      <c r="F3" s="6"/>
      <c r="G3" s="5"/>
      <c r="H3" s="6"/>
    </row>
    <row r="4" spans="1:8" ht="12.75">
      <c r="A4" s="9" t="s">
        <v>252</v>
      </c>
      <c r="B4" s="5"/>
      <c r="C4" s="5"/>
      <c r="D4" s="6"/>
      <c r="E4" s="5"/>
      <c r="F4" s="6"/>
      <c r="G4" s="5"/>
      <c r="H4" s="6"/>
    </row>
    <row r="5" spans="1:8" ht="12.75">
      <c r="A5" s="9"/>
      <c r="B5" s="5"/>
      <c r="C5" s="5"/>
      <c r="D5" s="6"/>
      <c r="E5" s="5"/>
      <c r="F5" s="6"/>
      <c r="G5" s="5"/>
      <c r="H5" s="6"/>
    </row>
    <row r="6" ht="12.75">
      <c r="A6" s="9" t="s">
        <v>35</v>
      </c>
    </row>
    <row r="7" ht="12.75">
      <c r="A7" s="9" t="s">
        <v>254</v>
      </c>
    </row>
    <row r="8" ht="12.75">
      <c r="A8" s="9" t="s">
        <v>13</v>
      </c>
    </row>
    <row r="9" ht="12.75">
      <c r="A9" s="9"/>
    </row>
    <row r="11" spans="4:8" ht="12.75">
      <c r="D11" s="12" t="s">
        <v>36</v>
      </c>
      <c r="E11" s="12" t="s">
        <v>36</v>
      </c>
      <c r="F11" s="12" t="s">
        <v>124</v>
      </c>
      <c r="G11" s="12" t="s">
        <v>147</v>
      </c>
      <c r="H11" s="6"/>
    </row>
    <row r="12" spans="4:8" ht="12.75">
      <c r="D12" s="12" t="s">
        <v>27</v>
      </c>
      <c r="E12" s="12" t="s">
        <v>109</v>
      </c>
      <c r="F12" s="12" t="s">
        <v>125</v>
      </c>
      <c r="G12" s="12" t="s">
        <v>145</v>
      </c>
      <c r="H12" s="6"/>
    </row>
    <row r="13" spans="4:8" ht="12.75">
      <c r="D13" s="12" t="s">
        <v>8</v>
      </c>
      <c r="E13" s="12" t="s">
        <v>8</v>
      </c>
      <c r="F13" s="12" t="s">
        <v>8</v>
      </c>
      <c r="G13" s="12" t="s">
        <v>8</v>
      </c>
      <c r="H13" s="6"/>
    </row>
    <row r="14" spans="4:8" ht="12.75">
      <c r="D14" s="12"/>
      <c r="E14" s="12"/>
      <c r="F14" s="12"/>
      <c r="G14" s="12"/>
      <c r="H14" s="6"/>
    </row>
    <row r="15" spans="1:8" ht="12.75">
      <c r="A15" s="9" t="s">
        <v>177</v>
      </c>
      <c r="D15" s="5"/>
      <c r="E15" s="5"/>
      <c r="F15" s="5"/>
      <c r="G15" s="5"/>
      <c r="H15" s="6"/>
    </row>
    <row r="16" spans="1:8" ht="12.75">
      <c r="A16" s="109" t="s">
        <v>178</v>
      </c>
      <c r="D16" s="12">
        <v>50006</v>
      </c>
      <c r="E16" s="12">
        <v>3110</v>
      </c>
      <c r="F16" s="12">
        <v>14315</v>
      </c>
      <c r="G16" s="12">
        <f>SUM(D16:F16)</f>
        <v>67431</v>
      </c>
      <c r="H16" s="6"/>
    </row>
    <row r="17" spans="1:8" ht="12.75">
      <c r="A17" s="110" t="s">
        <v>207</v>
      </c>
      <c r="D17" s="12"/>
      <c r="E17" s="12"/>
      <c r="F17" s="12"/>
      <c r="G17" s="12"/>
      <c r="H17" s="6"/>
    </row>
    <row r="18" spans="1:8" ht="12.75">
      <c r="A18" s="39" t="s">
        <v>208</v>
      </c>
      <c r="D18" s="12"/>
      <c r="E18" s="12"/>
      <c r="F18" s="12"/>
      <c r="G18" s="12"/>
      <c r="H18" s="6"/>
    </row>
    <row r="19" spans="1:8" ht="12.75">
      <c r="A19" s="39" t="s">
        <v>209</v>
      </c>
      <c r="D19" s="112">
        <v>0</v>
      </c>
      <c r="E19" s="112">
        <v>0</v>
      </c>
      <c r="F19" s="112">
        <v>6193</v>
      </c>
      <c r="G19" s="112">
        <f>SUM(D19:F19)</f>
        <v>6193</v>
      </c>
      <c r="H19" s="6"/>
    </row>
    <row r="20" spans="1:7" ht="12.75">
      <c r="A20" s="9" t="s">
        <v>221</v>
      </c>
      <c r="D20" s="14">
        <f>SUM(D16:D19)</f>
        <v>50006</v>
      </c>
      <c r="E20" s="14">
        <f>SUM(E16:E19)</f>
        <v>3110</v>
      </c>
      <c r="F20" s="14">
        <f>SUM(F16:F19)</f>
        <v>20508</v>
      </c>
      <c r="G20" s="2">
        <f>SUM(D20:F20)</f>
        <v>73624</v>
      </c>
    </row>
    <row r="21" spans="1:7" ht="12.75">
      <c r="A21" s="9"/>
      <c r="D21" s="14"/>
      <c r="E21" s="14"/>
      <c r="F21" s="14"/>
      <c r="G21" s="2"/>
    </row>
    <row r="22" spans="1:7" ht="12.75">
      <c r="A22" s="39" t="s">
        <v>239</v>
      </c>
      <c r="D22" s="14"/>
      <c r="E22" s="14"/>
      <c r="F22" s="14"/>
      <c r="G22" s="2"/>
    </row>
    <row r="23" spans="1:7" ht="12.75">
      <c r="A23" s="53" t="s">
        <v>240</v>
      </c>
      <c r="D23" s="14">
        <v>10024</v>
      </c>
      <c r="E23" s="14">
        <v>-2930</v>
      </c>
      <c r="F23" s="14">
        <v>-7094</v>
      </c>
      <c r="G23" s="2">
        <f>SUM(D23:F23)</f>
        <v>0</v>
      </c>
    </row>
    <row r="24" spans="1:7" ht="12.75">
      <c r="A24" s="53" t="s">
        <v>241</v>
      </c>
      <c r="D24" s="14">
        <f>41+18+95</f>
        <v>154</v>
      </c>
      <c r="E24" s="14">
        <f>45+27+143</f>
        <v>215</v>
      </c>
      <c r="F24" s="14">
        <v>0</v>
      </c>
      <c r="G24" s="2">
        <f>SUM(D24:F24)</f>
        <v>369</v>
      </c>
    </row>
    <row r="25" spans="1:7" ht="12.75">
      <c r="A25" s="53"/>
      <c r="D25" s="14"/>
      <c r="E25" s="14"/>
      <c r="F25" s="14"/>
      <c r="G25" s="2"/>
    </row>
    <row r="26" spans="1:7" ht="12.75">
      <c r="A26" s="39" t="s">
        <v>242</v>
      </c>
      <c r="D26" s="14"/>
      <c r="E26" s="14"/>
      <c r="F26" s="14"/>
      <c r="G26" s="2"/>
    </row>
    <row r="27" spans="1:7" ht="12.75">
      <c r="A27" s="53" t="s">
        <v>243</v>
      </c>
      <c r="D27" s="14">
        <v>0</v>
      </c>
      <c r="E27" s="14">
        <v>-162</v>
      </c>
      <c r="F27" s="14">
        <v>0</v>
      </c>
      <c r="G27" s="2">
        <f>SUM(D27:F27)</f>
        <v>-162</v>
      </c>
    </row>
    <row r="28" spans="1:7" ht="12.75">
      <c r="A28" s="53"/>
      <c r="D28" s="14"/>
      <c r="E28" s="14"/>
      <c r="F28" s="14"/>
      <c r="G28" s="2"/>
    </row>
    <row r="29" spans="1:7" ht="12.75">
      <c r="A29" s="39" t="s">
        <v>257</v>
      </c>
      <c r="D29" s="14">
        <v>0</v>
      </c>
      <c r="E29" s="14">
        <v>0</v>
      </c>
      <c r="F29" s="14">
        <v>-4008</v>
      </c>
      <c r="G29" s="2">
        <f>SUM(D29:F29)</f>
        <v>-4008</v>
      </c>
    </row>
    <row r="30" spans="1:7" ht="12.75">
      <c r="A30" s="109"/>
      <c r="D30" s="14"/>
      <c r="E30" s="14"/>
      <c r="F30" s="14"/>
      <c r="G30" s="2"/>
    </row>
    <row r="31" spans="1:7" ht="12.75">
      <c r="A31" s="5" t="s">
        <v>148</v>
      </c>
      <c r="D31" s="14">
        <v>0</v>
      </c>
      <c r="E31" s="14">
        <v>0</v>
      </c>
      <c r="F31" s="14">
        <f>'IS'!$F$35</f>
        <v>5559</v>
      </c>
      <c r="G31" s="2">
        <f>SUM(D31:F31)</f>
        <v>5559</v>
      </c>
    </row>
    <row r="32" spans="4:7" ht="12.75">
      <c r="D32" s="14"/>
      <c r="E32" s="14"/>
      <c r="F32" s="14"/>
      <c r="G32" s="14"/>
    </row>
    <row r="33" spans="1:7" ht="13.5" thickBot="1">
      <c r="A33" s="9" t="s">
        <v>237</v>
      </c>
      <c r="D33" s="26">
        <f>SUM(D20:D32)</f>
        <v>60184</v>
      </c>
      <c r="E33" s="26">
        <f>SUM(E20:E32)</f>
        <v>233</v>
      </c>
      <c r="F33" s="26">
        <f>SUM(F20:F32)</f>
        <v>14965</v>
      </c>
      <c r="G33" s="26">
        <f>SUM(G20:G32)</f>
        <v>75382</v>
      </c>
    </row>
    <row r="34" spans="1:7" ht="13.5" thickTop="1">
      <c r="A34" s="9"/>
      <c r="D34" s="14"/>
      <c r="E34" s="14"/>
      <c r="F34" s="14"/>
      <c r="G34" s="14"/>
    </row>
    <row r="35" spans="4:7" ht="12.75">
      <c r="D35" s="14"/>
      <c r="E35" s="14"/>
      <c r="F35" s="14"/>
      <c r="G35" s="14"/>
    </row>
    <row r="36" spans="1:7" ht="12.75">
      <c r="A36" s="9" t="s">
        <v>196</v>
      </c>
      <c r="D36" s="14">
        <v>50000</v>
      </c>
      <c r="E36" s="14">
        <v>3100</v>
      </c>
      <c r="F36" s="14">
        <v>5363</v>
      </c>
      <c r="G36" s="2">
        <f>SUM(D36:F36)</f>
        <v>58463</v>
      </c>
    </row>
    <row r="37" spans="4:7" ht="12.75">
      <c r="D37" s="14"/>
      <c r="E37" s="14"/>
      <c r="F37" s="14"/>
      <c r="G37" s="14"/>
    </row>
    <row r="38" spans="1:7" ht="12.75">
      <c r="A38" s="5" t="s">
        <v>148</v>
      </c>
      <c r="D38" s="14">
        <v>0</v>
      </c>
      <c r="E38" s="14">
        <v>0</v>
      </c>
      <c r="F38" s="3">
        <v>6909</v>
      </c>
      <c r="G38" s="2">
        <f>SUM(D38:F38)</f>
        <v>6909</v>
      </c>
    </row>
    <row r="39" spans="4:7" ht="12.75">
      <c r="D39" s="14"/>
      <c r="E39" s="14"/>
      <c r="F39" s="3"/>
      <c r="G39" s="2"/>
    </row>
    <row r="40" spans="1:7" ht="12.75">
      <c r="A40" s="39" t="s">
        <v>257</v>
      </c>
      <c r="D40" s="14">
        <v>0</v>
      </c>
      <c r="E40" s="14">
        <v>0</v>
      </c>
      <c r="F40" s="3">
        <v>-2500</v>
      </c>
      <c r="G40" s="2">
        <f>SUM(D40:F40)</f>
        <v>-2500</v>
      </c>
    </row>
    <row r="41" spans="4:7" ht="12.75">
      <c r="D41" s="14"/>
      <c r="E41" s="14"/>
      <c r="F41" s="14"/>
      <c r="G41" s="14"/>
    </row>
    <row r="42" spans="1:7" ht="12.75">
      <c r="A42" s="5" t="s">
        <v>117</v>
      </c>
      <c r="D42" s="14">
        <v>6</v>
      </c>
      <c r="E42" s="14">
        <v>9</v>
      </c>
      <c r="F42" s="14">
        <v>0</v>
      </c>
      <c r="G42" s="2">
        <f>SUM(D42:F42)</f>
        <v>15</v>
      </c>
    </row>
    <row r="43" spans="4:7" ht="12.75">
      <c r="D43" s="14"/>
      <c r="E43" s="14"/>
      <c r="F43" s="14"/>
      <c r="G43" s="14"/>
    </row>
    <row r="44" spans="1:7" ht="13.5" thickBot="1">
      <c r="A44" s="9" t="s">
        <v>238</v>
      </c>
      <c r="D44" s="26">
        <f>SUM(D36:D42)</f>
        <v>50006</v>
      </c>
      <c r="E44" s="26">
        <f>SUM(E36:E42)</f>
        <v>3109</v>
      </c>
      <c r="F44" s="26">
        <f>SUM(F36:F42)</f>
        <v>9772</v>
      </c>
      <c r="G44" s="26">
        <f>SUM(G36:G42)</f>
        <v>62887</v>
      </c>
    </row>
    <row r="45" spans="4:7" ht="13.5" thickTop="1">
      <c r="D45" s="14"/>
      <c r="E45" s="14"/>
      <c r="F45" s="14"/>
      <c r="G45" s="14"/>
    </row>
    <row r="46" ht="12.75">
      <c r="A46" s="11"/>
    </row>
    <row r="47" ht="12.75">
      <c r="A47" s="11" t="s">
        <v>31</v>
      </c>
    </row>
    <row r="48" ht="12.75">
      <c r="A48" s="11"/>
    </row>
    <row r="49" spans="1:7" ht="12.75">
      <c r="A49" s="43"/>
      <c r="B49" s="43"/>
      <c r="C49" s="43"/>
      <c r="D49" s="43"/>
      <c r="E49" s="43"/>
      <c r="F49" s="43"/>
      <c r="G49" s="43"/>
    </row>
    <row r="50" ht="12.75">
      <c r="A50" s="11"/>
    </row>
    <row r="51" ht="12.75">
      <c r="A51" s="11"/>
    </row>
    <row r="52" ht="12.75">
      <c r="A52" s="11"/>
    </row>
    <row r="53" ht="12.75">
      <c r="A53" s="11"/>
    </row>
    <row r="54" ht="12.75">
      <c r="H54" s="38"/>
    </row>
  </sheetData>
  <printOptions horizontalCentered="1"/>
  <pageMargins left="1" right="1" top="0.5" bottom="0.5"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H72"/>
  <sheetViews>
    <sheetView view="pageBreakPreview" zoomScale="60" workbookViewId="0" topLeftCell="A8">
      <selection activeCell="C54" sqref="C54"/>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5"/>
      <c r="D1" s="6"/>
      <c r="E1" s="5"/>
      <c r="F1" s="6"/>
      <c r="H1" s="6"/>
    </row>
    <row r="2" spans="1:8" ht="12.75">
      <c r="A2" s="8"/>
      <c r="C2" s="5"/>
      <c r="D2" s="6"/>
      <c r="E2" s="5"/>
      <c r="F2" s="6"/>
      <c r="H2" s="6"/>
    </row>
    <row r="3" spans="1:8" ht="12.75">
      <c r="A3" s="8"/>
      <c r="C3" s="5"/>
      <c r="D3" s="6"/>
      <c r="E3" s="5"/>
      <c r="F3" s="6"/>
      <c r="H3" s="6"/>
    </row>
    <row r="4" spans="1:8" ht="12.75">
      <c r="A4" s="9" t="s">
        <v>258</v>
      </c>
      <c r="C4" s="5"/>
      <c r="D4" s="6"/>
      <c r="E4" s="5"/>
      <c r="F4" s="6"/>
      <c r="H4" s="6"/>
    </row>
    <row r="5" spans="1:8" ht="12.75">
      <c r="A5" s="9" t="s">
        <v>244</v>
      </c>
      <c r="C5" s="5"/>
      <c r="D5" s="6"/>
      <c r="E5" s="5"/>
      <c r="F5" s="6"/>
      <c r="H5" s="6"/>
    </row>
    <row r="6" spans="1:8" ht="12.75">
      <c r="A6" s="9"/>
      <c r="C6" s="5"/>
      <c r="D6" s="6"/>
      <c r="E6" s="5"/>
      <c r="F6" s="6"/>
      <c r="H6" s="6"/>
    </row>
    <row r="7" ht="12.75">
      <c r="A7" s="9" t="s">
        <v>126</v>
      </c>
    </row>
    <row r="8" ht="12.75">
      <c r="A8" s="9" t="s">
        <v>254</v>
      </c>
    </row>
    <row r="9" spans="1:5" ht="12.75">
      <c r="A9" s="9" t="s">
        <v>13</v>
      </c>
      <c r="C9" s="39"/>
      <c r="E9" s="39"/>
    </row>
    <row r="10" spans="1:5" ht="12.75">
      <c r="A10" s="9"/>
      <c r="C10" s="40"/>
      <c r="E10" s="40"/>
    </row>
    <row r="11" spans="1:5" ht="12.75">
      <c r="A11" s="9"/>
      <c r="C11" s="6"/>
      <c r="E11" s="6"/>
    </row>
    <row r="12" spans="1:5" ht="12.75">
      <c r="A12" s="9"/>
      <c r="D12" s="6"/>
      <c r="E12" s="6" t="s">
        <v>23</v>
      </c>
    </row>
    <row r="13" spans="1:5" ht="12.75">
      <c r="A13" s="9"/>
      <c r="C13" s="6" t="s">
        <v>149</v>
      </c>
      <c r="E13" s="6" t="s">
        <v>24</v>
      </c>
    </row>
    <row r="14" spans="1:5" ht="12.75">
      <c r="A14" s="9"/>
      <c r="C14" s="6" t="s">
        <v>150</v>
      </c>
      <c r="E14" s="6" t="s">
        <v>28</v>
      </c>
    </row>
    <row r="15" spans="1:5" ht="12.75">
      <c r="A15" s="9"/>
      <c r="B15" s="9"/>
      <c r="C15" s="18" t="s">
        <v>234</v>
      </c>
      <c r="E15" s="18" t="s">
        <v>235</v>
      </c>
    </row>
    <row r="16" spans="1:5" ht="12.75">
      <c r="A16" s="9"/>
      <c r="C16" s="40" t="s">
        <v>8</v>
      </c>
      <c r="D16" s="40"/>
      <c r="E16" s="40" t="s">
        <v>8</v>
      </c>
    </row>
    <row r="17" spans="1:5" ht="12.75">
      <c r="A17" s="9"/>
      <c r="C17" s="39"/>
      <c r="E17" s="39"/>
    </row>
    <row r="18" spans="1:5" ht="12.75">
      <c r="A18" s="9" t="s">
        <v>40</v>
      </c>
      <c r="C18" s="39"/>
      <c r="E18" s="39"/>
    </row>
    <row r="19" spans="1:5" ht="12.75">
      <c r="A19" s="5" t="s">
        <v>39</v>
      </c>
      <c r="C19" s="2">
        <f>'IS'!F31</f>
        <v>7350</v>
      </c>
      <c r="D19" s="11"/>
      <c r="E19" s="2">
        <v>8565</v>
      </c>
    </row>
    <row r="20" ht="12.75">
      <c r="D20" s="11"/>
    </row>
    <row r="21" spans="1:4" ht="12.75">
      <c r="A21" s="39" t="s">
        <v>41</v>
      </c>
      <c r="B21" s="39"/>
      <c r="D21" s="2"/>
    </row>
    <row r="22" spans="1:5" ht="12.75">
      <c r="A22" s="53" t="s">
        <v>42</v>
      </c>
      <c r="B22" s="39"/>
      <c r="C22" s="2">
        <v>1047</v>
      </c>
      <c r="D22" s="2"/>
      <c r="E22" s="2">
        <v>1119</v>
      </c>
    </row>
    <row r="23" spans="1:5" ht="12.75">
      <c r="A23" s="53" t="s">
        <v>43</v>
      </c>
      <c r="B23" s="39"/>
      <c r="C23" s="41">
        <v>-42</v>
      </c>
      <c r="D23" s="2"/>
      <c r="E23" s="41">
        <v>-518</v>
      </c>
    </row>
    <row r="24" spans="1:5" ht="12.75">
      <c r="A24" s="39" t="s">
        <v>44</v>
      </c>
      <c r="B24" s="39"/>
      <c r="C24" s="2">
        <f>SUM(C19:C23)</f>
        <v>8355</v>
      </c>
      <c r="D24" s="2"/>
      <c r="E24" s="2">
        <f>SUM(E19:E23)</f>
        <v>9166</v>
      </c>
    </row>
    <row r="25" spans="1:4" ht="12.75">
      <c r="A25" s="39"/>
      <c r="B25" s="39"/>
      <c r="D25" s="2"/>
    </row>
    <row r="26" spans="1:4" ht="12.75">
      <c r="A26" s="39" t="s">
        <v>113</v>
      </c>
      <c r="B26" s="39"/>
      <c r="D26" s="2"/>
    </row>
    <row r="27" spans="1:5" ht="12.75">
      <c r="A27" s="53" t="s">
        <v>140</v>
      </c>
      <c r="B27" s="39"/>
      <c r="C27" s="2">
        <v>-4089</v>
      </c>
      <c r="D27" s="2"/>
      <c r="E27" s="2">
        <v>-2392</v>
      </c>
    </row>
    <row r="28" spans="1:5" ht="12.75">
      <c r="A28" s="53" t="s">
        <v>141</v>
      </c>
      <c r="B28" s="39"/>
      <c r="C28" s="41">
        <f>110-1000</f>
        <v>-890</v>
      </c>
      <c r="D28" s="2"/>
      <c r="E28" s="41">
        <v>37</v>
      </c>
    </row>
    <row r="29" spans="1:5" ht="12.75">
      <c r="A29" s="39" t="s">
        <v>45</v>
      </c>
      <c r="B29" s="39"/>
      <c r="C29" s="2">
        <f>SUM(C24:C28)</f>
        <v>3376</v>
      </c>
      <c r="D29" s="2"/>
      <c r="E29" s="2">
        <f>SUM(E24:E28)</f>
        <v>6811</v>
      </c>
    </row>
    <row r="30" spans="1:4" ht="12.75">
      <c r="A30" s="39"/>
      <c r="B30" s="39"/>
      <c r="D30" s="2"/>
    </row>
    <row r="31" spans="1:5" ht="12.75">
      <c r="A31" s="39" t="s">
        <v>179</v>
      </c>
      <c r="B31" s="39"/>
      <c r="C31" s="3">
        <v>-1499</v>
      </c>
      <c r="D31" s="3"/>
      <c r="E31" s="3">
        <v>-726</v>
      </c>
    </row>
    <row r="32" spans="1:5" ht="12.75">
      <c r="A32" s="39" t="s">
        <v>248</v>
      </c>
      <c r="B32" s="39"/>
      <c r="C32" s="52">
        <f>SUM(C29:C31)</f>
        <v>1877</v>
      </c>
      <c r="D32" s="2"/>
      <c r="E32" s="52">
        <f>SUM(E29:E31)</f>
        <v>6085</v>
      </c>
    </row>
    <row r="33" spans="1:4" ht="12.75">
      <c r="A33" s="39"/>
      <c r="B33" s="39"/>
      <c r="D33" s="2"/>
    </row>
    <row r="34" spans="1:4" ht="12.75">
      <c r="A34" s="54" t="s">
        <v>46</v>
      </c>
      <c r="B34" s="39"/>
      <c r="D34" s="2"/>
    </row>
    <row r="35" spans="1:5" ht="12.75">
      <c r="A35" s="39" t="s">
        <v>47</v>
      </c>
      <c r="B35" s="39"/>
      <c r="C35" s="2">
        <v>45</v>
      </c>
      <c r="D35" s="2"/>
      <c r="E35" s="2">
        <v>47</v>
      </c>
    </row>
    <row r="36" spans="1:5" ht="12.75">
      <c r="A36" s="39" t="s">
        <v>110</v>
      </c>
      <c r="B36" s="39"/>
      <c r="C36" s="2">
        <v>-3357</v>
      </c>
      <c r="D36" s="2"/>
      <c r="E36" s="2">
        <v>-2113</v>
      </c>
    </row>
    <row r="37" spans="1:5" ht="12.75">
      <c r="A37" s="39" t="s">
        <v>165</v>
      </c>
      <c r="B37" s="39"/>
      <c r="C37" s="2">
        <v>71</v>
      </c>
      <c r="D37" s="2"/>
      <c r="E37" s="2">
        <v>4</v>
      </c>
    </row>
    <row r="38" spans="1:5" ht="12.75">
      <c r="A38" s="39" t="s">
        <v>116</v>
      </c>
      <c r="B38" s="39"/>
      <c r="C38" s="41">
        <v>0</v>
      </c>
      <c r="D38" s="2"/>
      <c r="E38" s="41">
        <v>507</v>
      </c>
    </row>
    <row r="39" spans="1:5" ht="12.75">
      <c r="A39" s="39" t="s">
        <v>120</v>
      </c>
      <c r="B39" s="39"/>
      <c r="C39" s="52">
        <f>SUM(C35:C38)</f>
        <v>-3241</v>
      </c>
      <c r="D39" s="2"/>
      <c r="E39" s="52">
        <f>SUM(E35:E38)</f>
        <v>-1555</v>
      </c>
    </row>
    <row r="40" spans="1:4" ht="12.75">
      <c r="A40" s="54"/>
      <c r="B40" s="39"/>
      <c r="D40" s="2"/>
    </row>
    <row r="41" spans="1:4" ht="12.75">
      <c r="A41" s="54"/>
      <c r="B41" s="39"/>
      <c r="D41" s="2"/>
    </row>
    <row r="42" spans="1:4" ht="12.75">
      <c r="A42" s="54" t="s">
        <v>48</v>
      </c>
      <c r="B42" s="39"/>
      <c r="D42" s="2"/>
    </row>
    <row r="43" spans="1:5" ht="12.75">
      <c r="A43" s="39" t="s">
        <v>118</v>
      </c>
      <c r="B43" s="55"/>
      <c r="C43" s="2">
        <v>369</v>
      </c>
      <c r="D43" s="2"/>
      <c r="E43" s="2">
        <v>15</v>
      </c>
    </row>
    <row r="44" spans="1:5" ht="12.75">
      <c r="A44" s="39" t="s">
        <v>259</v>
      </c>
      <c r="B44" s="55"/>
      <c r="C44" s="2">
        <v>1000</v>
      </c>
      <c r="D44" s="2"/>
      <c r="E44" s="2">
        <v>0</v>
      </c>
    </row>
    <row r="45" spans="1:5" ht="12.75">
      <c r="A45" s="39" t="s">
        <v>275</v>
      </c>
      <c r="B45" s="39"/>
      <c r="C45" s="2">
        <v>0</v>
      </c>
      <c r="D45" s="2"/>
      <c r="E45" s="2">
        <v>-2000</v>
      </c>
    </row>
    <row r="46" spans="1:5" ht="12.75">
      <c r="A46" s="39" t="s">
        <v>246</v>
      </c>
      <c r="B46" s="39"/>
      <c r="C46" s="2">
        <v>-4008</v>
      </c>
      <c r="D46" s="2"/>
      <c r="E46" s="2">
        <v>0</v>
      </c>
    </row>
    <row r="47" spans="1:5" ht="12.75">
      <c r="A47" s="39" t="s">
        <v>245</v>
      </c>
      <c r="B47" s="39"/>
      <c r="C47" s="2">
        <v>-3</v>
      </c>
      <c r="D47" s="2"/>
      <c r="E47" s="2">
        <v>0</v>
      </c>
    </row>
    <row r="48" spans="1:5" ht="12.75">
      <c r="A48" s="39" t="s">
        <v>247</v>
      </c>
      <c r="B48" s="39"/>
      <c r="C48" s="2">
        <v>-162</v>
      </c>
      <c r="D48" s="2"/>
      <c r="E48" s="2">
        <v>0</v>
      </c>
    </row>
    <row r="49" spans="1:5" ht="12.75">
      <c r="A49" s="39" t="s">
        <v>111</v>
      </c>
      <c r="B49" s="39"/>
      <c r="C49" s="52">
        <f>SUM(C43:C48)</f>
        <v>-2804</v>
      </c>
      <c r="D49" s="2"/>
      <c r="E49" s="52">
        <f>SUM(E43:E48)</f>
        <v>-1985</v>
      </c>
    </row>
    <row r="50" spans="1:5" ht="12.75">
      <c r="A50" s="39"/>
      <c r="B50" s="39"/>
      <c r="C50" s="3"/>
      <c r="D50" s="2"/>
      <c r="E50" s="3"/>
    </row>
    <row r="51" spans="1:5" ht="12.75">
      <c r="A51" s="54"/>
      <c r="B51" s="39"/>
      <c r="C51" s="3"/>
      <c r="D51" s="2"/>
      <c r="E51" s="3"/>
    </row>
    <row r="52" spans="1:5" ht="12.75">
      <c r="A52" s="39" t="s">
        <v>180</v>
      </c>
      <c r="B52" s="39"/>
      <c r="C52" s="3">
        <f>C32+C39+C49</f>
        <v>-4168</v>
      </c>
      <c r="D52" s="3"/>
      <c r="E52" s="3">
        <f>E32+E39+E49</f>
        <v>2545</v>
      </c>
    </row>
    <row r="53" spans="1:5" ht="12.75">
      <c r="A53" s="39" t="s">
        <v>50</v>
      </c>
      <c r="B53" s="39"/>
      <c r="C53" s="50">
        <v>6233</v>
      </c>
      <c r="D53" s="2"/>
      <c r="E53" s="50">
        <v>4006</v>
      </c>
    </row>
    <row r="54" spans="1:5" ht="13.5" thickBot="1">
      <c r="A54" s="39" t="s">
        <v>119</v>
      </c>
      <c r="B54" s="39"/>
      <c r="C54" s="42">
        <f>SUM(C52:C53)</f>
        <v>2065</v>
      </c>
      <c r="D54" s="2"/>
      <c r="E54" s="42">
        <f>SUM(E52:E53)</f>
        <v>6551</v>
      </c>
    </row>
    <row r="55" spans="1:5" ht="15" customHeight="1" thickTop="1">
      <c r="A55" s="39"/>
      <c r="B55" s="39"/>
      <c r="C55" s="51"/>
      <c r="D55" s="2"/>
      <c r="E55" s="1"/>
    </row>
    <row r="56" spans="1:4" ht="12.75">
      <c r="A56" s="2" t="s">
        <v>51</v>
      </c>
      <c r="D56" s="33"/>
    </row>
    <row r="58" ht="13.5" customHeight="1">
      <c r="C58" s="56" t="s">
        <v>8</v>
      </c>
    </row>
    <row r="59" ht="5.25" customHeight="1">
      <c r="C59" s="56"/>
    </row>
    <row r="60" spans="2:4" ht="13.5" customHeight="1">
      <c r="B60" s="86" t="s">
        <v>114</v>
      </c>
      <c r="C60" s="11">
        <v>1594</v>
      </c>
      <c r="D60"/>
    </row>
    <row r="61" spans="2:3" ht="13.5" customHeight="1">
      <c r="B61" s="87" t="s">
        <v>115</v>
      </c>
      <c r="C61" s="41">
        <v>471</v>
      </c>
    </row>
    <row r="62" spans="2:3" ht="13.5" customHeight="1" thickBot="1">
      <c r="B62" s="87"/>
      <c r="C62" s="42">
        <f>SUM(C60:C61)</f>
        <v>2065</v>
      </c>
    </row>
    <row r="63" ht="13.5" customHeight="1" thickTop="1"/>
    <row r="64" ht="12.75">
      <c r="A64" s="11"/>
    </row>
    <row r="65" spans="3:8" s="11" customFormat="1" ht="12.75">
      <c r="C65" s="2"/>
      <c r="D65" s="12"/>
      <c r="E65" s="2"/>
      <c r="F65" s="12"/>
      <c r="H65" s="12"/>
    </row>
    <row r="66" spans="3:8" s="11" customFormat="1" ht="12.75">
      <c r="C66" s="2"/>
      <c r="D66" s="12"/>
      <c r="E66" s="2"/>
      <c r="F66" s="12"/>
      <c r="H66" s="12"/>
    </row>
    <row r="67" spans="3:8" ht="12.75">
      <c r="C67" s="39"/>
      <c r="D67" s="6"/>
      <c r="E67" s="39"/>
      <c r="F67" s="6"/>
      <c r="H67" s="6"/>
    </row>
    <row r="68" spans="3:8" ht="12.75">
      <c r="C68" s="39"/>
      <c r="D68" s="6"/>
      <c r="E68" s="39"/>
      <c r="F68" s="6"/>
      <c r="H68" s="6"/>
    </row>
    <row r="69" spans="3:8" ht="12.75">
      <c r="C69" s="39"/>
      <c r="D69" s="6"/>
      <c r="E69" s="39"/>
      <c r="F69" s="6"/>
      <c r="H69" s="6"/>
    </row>
    <row r="70" spans="3:8" ht="12.75">
      <c r="C70" s="39"/>
      <c r="D70" s="6"/>
      <c r="E70" s="39"/>
      <c r="F70" s="6"/>
      <c r="H70" s="6"/>
    </row>
    <row r="71" spans="3:8" ht="12.75">
      <c r="C71" s="39"/>
      <c r="D71" s="6"/>
      <c r="E71" s="39"/>
      <c r="F71" s="6"/>
      <c r="H71" s="6"/>
    </row>
    <row r="72" spans="3:8" ht="12.75">
      <c r="C72" s="39"/>
      <c r="D72" s="6"/>
      <c r="E72" s="39"/>
      <c r="F72" s="6"/>
      <c r="H72" s="6"/>
    </row>
  </sheetData>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L375"/>
  <sheetViews>
    <sheetView tabSelected="1" view="pageBreakPreview" zoomScaleSheetLayoutView="100" workbookViewId="0" topLeftCell="A355">
      <selection activeCell="A362" sqref="A362:IV362"/>
    </sheetView>
  </sheetViews>
  <sheetFormatPr defaultColWidth="9.140625" defaultRowHeight="12.75"/>
  <cols>
    <col min="1" max="1" width="4.140625" style="58" customWidth="1"/>
    <col min="2" max="2" width="3.421875" style="5" customWidth="1"/>
    <col min="3" max="3" width="14.8515625" style="5" customWidth="1"/>
    <col min="4" max="4" width="21.421875" style="5" customWidth="1"/>
    <col min="5" max="5" width="12.7109375" style="5" customWidth="1"/>
    <col min="6" max="6" width="2.57421875" style="5" customWidth="1"/>
    <col min="7" max="7" width="13.57421875" style="5" customWidth="1"/>
    <col min="8" max="8" width="2.421875" style="5" customWidth="1"/>
    <col min="9" max="9" width="12.421875" style="5" customWidth="1"/>
    <col min="10" max="10" width="2.140625" style="5" customWidth="1"/>
    <col min="11" max="11" width="12.00390625" style="5" customWidth="1"/>
    <col min="12" max="16384" width="9.140625" style="5" customWidth="1"/>
  </cols>
  <sheetData>
    <row r="1" ht="12.75">
      <c r="C1" s="7" t="s">
        <v>37</v>
      </c>
    </row>
    <row r="2" ht="12.75">
      <c r="C2" s="8" t="s">
        <v>38</v>
      </c>
    </row>
    <row r="3" ht="12.75">
      <c r="A3" s="57"/>
    </row>
    <row r="4" ht="12.75">
      <c r="A4" s="58" t="s">
        <v>55</v>
      </c>
    </row>
    <row r="5" ht="6.75" customHeight="1"/>
    <row r="6" ht="12.75">
      <c r="A6" s="58" t="s">
        <v>138</v>
      </c>
    </row>
    <row r="8" spans="1:2" ht="12.75">
      <c r="A8" s="59" t="s">
        <v>56</v>
      </c>
      <c r="B8" s="9" t="s">
        <v>57</v>
      </c>
    </row>
    <row r="10" spans="2:11" ht="12.75" customHeight="1">
      <c r="B10" s="144" t="s">
        <v>210</v>
      </c>
      <c r="C10" s="144"/>
      <c r="D10" s="144"/>
      <c r="E10" s="144"/>
      <c r="F10" s="144"/>
      <c r="G10" s="144"/>
      <c r="H10" s="144"/>
      <c r="I10" s="144"/>
      <c r="J10" s="144"/>
      <c r="K10" s="144"/>
    </row>
    <row r="11" spans="2:11" ht="12.75">
      <c r="B11" s="144"/>
      <c r="C11" s="144"/>
      <c r="D11" s="144"/>
      <c r="E11" s="144"/>
      <c r="F11" s="144"/>
      <c r="G11" s="144"/>
      <c r="H11" s="144"/>
      <c r="I11" s="144"/>
      <c r="J11" s="144"/>
      <c r="K11" s="144"/>
    </row>
    <row r="12" spans="2:11" ht="13.5" customHeight="1">
      <c r="B12" s="144"/>
      <c r="C12" s="144"/>
      <c r="D12" s="144"/>
      <c r="E12" s="144"/>
      <c r="F12" s="144"/>
      <c r="G12" s="144"/>
      <c r="H12" s="144"/>
      <c r="I12" s="144"/>
      <c r="J12" s="144"/>
      <c r="K12" s="144"/>
    </row>
    <row r="13" spans="2:11" ht="13.5" customHeight="1">
      <c r="B13" s="88"/>
      <c r="C13" s="88"/>
      <c r="D13" s="88"/>
      <c r="E13" s="88"/>
      <c r="F13" s="88"/>
      <c r="G13" s="88"/>
      <c r="H13" s="88"/>
      <c r="I13" s="88"/>
      <c r="J13" s="88"/>
      <c r="K13" s="88"/>
    </row>
    <row r="14" spans="2:11" ht="12.75" customHeight="1">
      <c r="B14" s="144" t="s">
        <v>151</v>
      </c>
      <c r="C14" s="144"/>
      <c r="D14" s="144"/>
      <c r="E14" s="144"/>
      <c r="F14" s="144"/>
      <c r="G14" s="144"/>
      <c r="H14" s="144"/>
      <c r="I14" s="144"/>
      <c r="J14" s="144"/>
      <c r="K14" s="144"/>
    </row>
    <row r="15" spans="2:11" ht="12.75">
      <c r="B15" s="144"/>
      <c r="C15" s="144"/>
      <c r="D15" s="144"/>
      <c r="E15" s="144"/>
      <c r="F15" s="144"/>
      <c r="G15" s="144"/>
      <c r="H15" s="144"/>
      <c r="I15" s="144"/>
      <c r="J15" s="144"/>
      <c r="K15" s="144"/>
    </row>
    <row r="16" spans="2:11" ht="12.75">
      <c r="B16" s="144"/>
      <c r="C16" s="144"/>
      <c r="D16" s="144"/>
      <c r="E16" s="144"/>
      <c r="F16" s="144"/>
      <c r="G16" s="144"/>
      <c r="H16" s="144"/>
      <c r="I16" s="144"/>
      <c r="J16" s="144"/>
      <c r="K16" s="144"/>
    </row>
    <row r="17" spans="2:11" ht="12.75">
      <c r="B17" s="144"/>
      <c r="C17" s="144"/>
      <c r="D17" s="144"/>
      <c r="E17" s="144"/>
      <c r="F17" s="144"/>
      <c r="G17" s="144"/>
      <c r="H17" s="144"/>
      <c r="I17" s="144"/>
      <c r="J17" s="144"/>
      <c r="K17" s="144"/>
    </row>
    <row r="18" spans="2:11" ht="12.75">
      <c r="B18" s="144"/>
      <c r="C18" s="144"/>
      <c r="D18" s="144"/>
      <c r="E18" s="144"/>
      <c r="F18" s="144"/>
      <c r="G18" s="144"/>
      <c r="H18" s="144"/>
      <c r="I18" s="144"/>
      <c r="J18" s="144"/>
      <c r="K18" s="144"/>
    </row>
    <row r="19" spans="2:11" ht="12.75" customHeight="1">
      <c r="B19" s="144" t="s">
        <v>211</v>
      </c>
      <c r="C19" s="144"/>
      <c r="D19" s="144"/>
      <c r="E19" s="144"/>
      <c r="F19" s="144"/>
      <c r="G19" s="144"/>
      <c r="H19" s="144"/>
      <c r="I19" s="144"/>
      <c r="J19" s="144"/>
      <c r="K19" s="144"/>
    </row>
    <row r="20" spans="2:11" ht="12.75">
      <c r="B20" s="144"/>
      <c r="C20" s="144"/>
      <c r="D20" s="144"/>
      <c r="E20" s="144"/>
      <c r="F20" s="144"/>
      <c r="G20" s="144"/>
      <c r="H20" s="144"/>
      <c r="I20" s="144"/>
      <c r="J20" s="144"/>
      <c r="K20" s="144"/>
    </row>
    <row r="21" spans="2:11" ht="12.75">
      <c r="B21" s="144"/>
      <c r="C21" s="144"/>
      <c r="D21" s="144"/>
      <c r="E21" s="144"/>
      <c r="F21" s="144"/>
      <c r="G21" s="144"/>
      <c r="H21" s="144"/>
      <c r="I21" s="144"/>
      <c r="J21" s="144"/>
      <c r="K21" s="144"/>
    </row>
    <row r="22" spans="2:11" ht="12.75">
      <c r="B22" s="144"/>
      <c r="C22" s="144"/>
      <c r="D22" s="144"/>
      <c r="E22" s="144"/>
      <c r="F22" s="144"/>
      <c r="G22" s="144"/>
      <c r="H22" s="144"/>
      <c r="I22" s="144"/>
      <c r="J22" s="144"/>
      <c r="K22" s="144"/>
    </row>
    <row r="23" spans="2:11" ht="12.75">
      <c r="B23" s="144"/>
      <c r="C23" s="144"/>
      <c r="D23" s="144"/>
      <c r="E23" s="144"/>
      <c r="F23" s="144"/>
      <c r="G23" s="144"/>
      <c r="H23" s="144"/>
      <c r="I23" s="144"/>
      <c r="J23" s="144"/>
      <c r="K23" s="144"/>
    </row>
    <row r="24" spans="2:11" ht="12.75" customHeight="1">
      <c r="B24" s="144" t="s">
        <v>156</v>
      </c>
      <c r="C24" s="144"/>
      <c r="D24" s="144"/>
      <c r="E24" s="144"/>
      <c r="F24" s="144"/>
      <c r="G24" s="144"/>
      <c r="H24" s="144"/>
      <c r="I24" s="144"/>
      <c r="J24" s="144"/>
      <c r="K24" s="144"/>
    </row>
    <row r="25" spans="2:11" ht="12.75">
      <c r="B25" s="144"/>
      <c r="C25" s="144"/>
      <c r="D25" s="144"/>
      <c r="E25" s="144"/>
      <c r="F25" s="144"/>
      <c r="G25" s="144"/>
      <c r="H25" s="144"/>
      <c r="I25" s="144"/>
      <c r="J25" s="144"/>
      <c r="K25" s="144"/>
    </row>
    <row r="26" spans="2:11" ht="12.75">
      <c r="B26" s="144"/>
      <c r="C26" s="144"/>
      <c r="D26" s="144"/>
      <c r="E26" s="144"/>
      <c r="F26" s="144"/>
      <c r="G26" s="144"/>
      <c r="H26" s="144"/>
      <c r="I26" s="144"/>
      <c r="J26" s="144"/>
      <c r="K26" s="144"/>
    </row>
    <row r="28" spans="2:11" ht="12.75" customHeight="1">
      <c r="B28" s="149" t="s">
        <v>231</v>
      </c>
      <c r="C28" s="149"/>
      <c r="D28" s="149"/>
      <c r="E28" s="149"/>
      <c r="F28" s="149"/>
      <c r="G28" s="149"/>
      <c r="H28" s="149"/>
      <c r="I28" s="149"/>
      <c r="J28" s="149"/>
      <c r="K28" s="149"/>
    </row>
    <row r="29" spans="2:11" ht="12.75">
      <c r="B29" s="149"/>
      <c r="C29" s="149"/>
      <c r="D29" s="149"/>
      <c r="E29" s="149"/>
      <c r="F29" s="149"/>
      <c r="G29" s="149"/>
      <c r="H29" s="149"/>
      <c r="I29" s="149"/>
      <c r="J29" s="149"/>
      <c r="K29" s="149"/>
    </row>
    <row r="30" spans="2:11" ht="12.75">
      <c r="B30" s="149"/>
      <c r="C30" s="149"/>
      <c r="D30" s="149"/>
      <c r="E30" s="149"/>
      <c r="F30" s="149"/>
      <c r="G30" s="149"/>
      <c r="H30" s="149"/>
      <c r="I30" s="149"/>
      <c r="J30" s="149"/>
      <c r="K30" s="149"/>
    </row>
    <row r="31" spans="2:11" ht="12.75">
      <c r="B31" s="132"/>
      <c r="C31" s="132"/>
      <c r="D31" s="132"/>
      <c r="E31" s="132"/>
      <c r="F31" s="132"/>
      <c r="G31" s="132"/>
      <c r="H31" s="132"/>
      <c r="I31" s="132"/>
      <c r="J31" s="132"/>
      <c r="K31" s="132"/>
    </row>
    <row r="32" spans="2:9" ht="12.75">
      <c r="B32" s="107"/>
      <c r="C32" s="107"/>
      <c r="D32" s="107"/>
      <c r="E32" s="107"/>
      <c r="F32" s="107"/>
      <c r="G32" s="107"/>
      <c r="H32" s="107"/>
      <c r="I32" s="107"/>
    </row>
    <row r="33" spans="1:8" ht="12.75">
      <c r="A33" s="58" t="s">
        <v>58</v>
      </c>
      <c r="B33" s="9" t="s">
        <v>212</v>
      </c>
      <c r="G33" s="1"/>
      <c r="H33" s="40"/>
    </row>
    <row r="34" spans="7:8" ht="12.75">
      <c r="G34" s="1"/>
      <c r="H34" s="40"/>
    </row>
    <row r="35" spans="2:11" ht="12.75" customHeight="1">
      <c r="B35" s="144" t="s">
        <v>0</v>
      </c>
      <c r="C35" s="144"/>
      <c r="D35" s="144"/>
      <c r="E35" s="144"/>
      <c r="F35" s="144"/>
      <c r="G35" s="144"/>
      <c r="H35" s="144"/>
      <c r="I35" s="144"/>
      <c r="J35" s="144"/>
      <c r="K35" s="144"/>
    </row>
    <row r="36" spans="2:11" ht="12.75">
      <c r="B36" s="144"/>
      <c r="C36" s="144"/>
      <c r="D36" s="144"/>
      <c r="E36" s="144"/>
      <c r="F36" s="144"/>
      <c r="G36" s="144"/>
      <c r="H36" s="144"/>
      <c r="I36" s="144"/>
      <c r="J36" s="144"/>
      <c r="K36" s="144"/>
    </row>
    <row r="37" spans="7:8" ht="12.75">
      <c r="G37" s="1"/>
      <c r="H37" s="40"/>
    </row>
    <row r="38" spans="2:8" ht="12.75">
      <c r="B38" s="109" t="s">
        <v>158</v>
      </c>
      <c r="C38" s="110" t="s">
        <v>159</v>
      </c>
      <c r="G38" s="1"/>
      <c r="H38" s="40"/>
    </row>
    <row r="39" spans="3:11" ht="12.75" customHeight="1">
      <c r="C39" s="144" t="s">
        <v>222</v>
      </c>
      <c r="D39" s="144"/>
      <c r="E39" s="144"/>
      <c r="F39" s="144"/>
      <c r="G39" s="144"/>
      <c r="H39" s="144"/>
      <c r="I39" s="144"/>
      <c r="J39" s="144"/>
      <c r="K39" s="144"/>
    </row>
    <row r="40" spans="2:11" ht="12.75">
      <c r="B40" s="98"/>
      <c r="C40" s="144"/>
      <c r="D40" s="144"/>
      <c r="E40" s="144"/>
      <c r="F40" s="144"/>
      <c r="G40" s="144"/>
      <c r="H40" s="144"/>
      <c r="I40" s="144"/>
      <c r="J40" s="144"/>
      <c r="K40" s="144"/>
    </row>
    <row r="41" spans="2:11" ht="12.75">
      <c r="B41" s="98"/>
      <c r="C41" s="144"/>
      <c r="D41" s="144"/>
      <c r="E41" s="144"/>
      <c r="F41" s="144"/>
      <c r="G41" s="144"/>
      <c r="H41" s="144"/>
      <c r="I41" s="144"/>
      <c r="J41" s="144"/>
      <c r="K41" s="144"/>
    </row>
    <row r="42" spans="2:11" ht="12.75">
      <c r="B42" s="98"/>
      <c r="C42" s="144"/>
      <c r="D42" s="144"/>
      <c r="E42" s="144"/>
      <c r="F42" s="144"/>
      <c r="G42" s="144"/>
      <c r="H42" s="144"/>
      <c r="I42" s="144"/>
      <c r="J42" s="144"/>
      <c r="K42" s="144"/>
    </row>
    <row r="43" spans="2:11" ht="12.75">
      <c r="B43" s="98"/>
      <c r="C43" s="144"/>
      <c r="D43" s="144"/>
      <c r="E43" s="144"/>
      <c r="F43" s="144"/>
      <c r="G43" s="144"/>
      <c r="H43" s="144"/>
      <c r="I43" s="144"/>
      <c r="J43" s="144"/>
      <c r="K43" s="144"/>
    </row>
    <row r="44" spans="2:11" ht="12.75">
      <c r="B44" s="98"/>
      <c r="C44" s="144"/>
      <c r="D44" s="144"/>
      <c r="E44" s="144"/>
      <c r="F44" s="144"/>
      <c r="G44" s="144"/>
      <c r="H44" s="144"/>
      <c r="I44" s="144"/>
      <c r="J44" s="144"/>
      <c r="K44" s="144"/>
    </row>
    <row r="45" spans="2:11" ht="12.75">
      <c r="B45" s="98"/>
      <c r="C45" s="144"/>
      <c r="D45" s="144"/>
      <c r="E45" s="144"/>
      <c r="F45" s="144"/>
      <c r="G45" s="144"/>
      <c r="H45" s="144"/>
      <c r="I45" s="144"/>
      <c r="J45" s="144"/>
      <c r="K45" s="144"/>
    </row>
    <row r="46" spans="2:11" ht="12.75">
      <c r="B46" s="98"/>
      <c r="C46" s="144"/>
      <c r="D46" s="144"/>
      <c r="E46" s="144"/>
      <c r="F46" s="144"/>
      <c r="G46" s="144"/>
      <c r="H46" s="144"/>
      <c r="I46" s="144"/>
      <c r="J46" s="144"/>
      <c r="K46" s="144"/>
    </row>
    <row r="47" spans="2:11" ht="12.75" customHeight="1">
      <c r="B47" s="98"/>
      <c r="C47" s="144" t="s">
        <v>213</v>
      </c>
      <c r="D47" s="144"/>
      <c r="E47" s="144"/>
      <c r="F47" s="144"/>
      <c r="G47" s="144"/>
      <c r="H47" s="144"/>
      <c r="I47" s="144"/>
      <c r="J47" s="144"/>
      <c r="K47" s="144"/>
    </row>
    <row r="48" spans="2:11" ht="12.75">
      <c r="B48" s="98"/>
      <c r="C48" s="144"/>
      <c r="D48" s="144"/>
      <c r="E48" s="144"/>
      <c r="F48" s="144"/>
      <c r="G48" s="144"/>
      <c r="H48" s="144"/>
      <c r="I48" s="144"/>
      <c r="J48" s="144"/>
      <c r="K48" s="144"/>
    </row>
    <row r="49" spans="2:11" ht="12.75">
      <c r="B49" s="98"/>
      <c r="C49" s="144"/>
      <c r="D49" s="144"/>
      <c r="E49" s="144"/>
      <c r="F49" s="144"/>
      <c r="G49" s="144"/>
      <c r="H49" s="144"/>
      <c r="I49" s="144"/>
      <c r="J49" s="144"/>
      <c r="K49" s="144"/>
    </row>
    <row r="50" spans="2:9" ht="12.75">
      <c r="B50" s="98"/>
      <c r="C50" s="61"/>
      <c r="D50" s="61"/>
      <c r="E50" s="61"/>
      <c r="F50" s="61"/>
      <c r="G50" s="61"/>
      <c r="H50" s="61"/>
      <c r="I50" s="61"/>
    </row>
    <row r="51" spans="2:11" ht="12.75" customHeight="1">
      <c r="B51" s="98"/>
      <c r="C51" s="144" t="s">
        <v>214</v>
      </c>
      <c r="D51" s="144"/>
      <c r="E51" s="144"/>
      <c r="F51" s="144"/>
      <c r="G51" s="144"/>
      <c r="H51" s="144"/>
      <c r="I51" s="144"/>
      <c r="J51" s="144"/>
      <c r="K51" s="144"/>
    </row>
    <row r="52" spans="2:11" ht="12.75">
      <c r="B52" s="98"/>
      <c r="C52" s="144"/>
      <c r="D52" s="144"/>
      <c r="E52" s="144"/>
      <c r="F52" s="144"/>
      <c r="G52" s="144"/>
      <c r="H52" s="144"/>
      <c r="I52" s="144"/>
      <c r="J52" s="144"/>
      <c r="K52" s="144"/>
    </row>
    <row r="53" spans="2:11" ht="12.75">
      <c r="B53" s="98"/>
      <c r="C53" s="144"/>
      <c r="D53" s="144"/>
      <c r="E53" s="144"/>
      <c r="F53" s="144"/>
      <c r="G53" s="144"/>
      <c r="H53" s="144"/>
      <c r="I53" s="144"/>
      <c r="J53" s="144"/>
      <c r="K53" s="144"/>
    </row>
    <row r="54" spans="2:9" ht="12.75">
      <c r="B54" s="98"/>
      <c r="C54" s="61"/>
      <c r="D54" s="61"/>
      <c r="E54" s="61"/>
      <c r="F54" s="61"/>
      <c r="G54" s="61"/>
      <c r="H54" s="61"/>
      <c r="I54" s="61"/>
    </row>
    <row r="55" spans="2:11" ht="12.75" customHeight="1">
      <c r="B55" s="98"/>
      <c r="C55" s="148" t="s">
        <v>160</v>
      </c>
      <c r="D55" s="148"/>
      <c r="E55" s="148"/>
      <c r="F55" s="148"/>
      <c r="G55" s="148"/>
      <c r="H55" s="148"/>
      <c r="I55" s="148"/>
      <c r="J55" s="148"/>
      <c r="K55" s="148"/>
    </row>
    <row r="56" spans="2:11" ht="12.75">
      <c r="B56" s="98"/>
      <c r="C56" s="148"/>
      <c r="D56" s="148"/>
      <c r="E56" s="148"/>
      <c r="F56" s="148"/>
      <c r="G56" s="148"/>
      <c r="H56" s="148"/>
      <c r="I56" s="148"/>
      <c r="J56" s="148"/>
      <c r="K56" s="148"/>
    </row>
    <row r="57" spans="2:11" ht="12.75">
      <c r="B57" s="98"/>
      <c r="C57" s="148"/>
      <c r="D57" s="148"/>
      <c r="E57" s="148"/>
      <c r="F57" s="148"/>
      <c r="G57" s="148"/>
      <c r="H57" s="148"/>
      <c r="I57" s="148"/>
      <c r="J57" s="148"/>
      <c r="K57" s="148"/>
    </row>
    <row r="58" spans="2:11" ht="12.75">
      <c r="B58" s="98"/>
      <c r="C58" s="148"/>
      <c r="D58" s="148"/>
      <c r="E58" s="148"/>
      <c r="F58" s="148"/>
      <c r="G58" s="148"/>
      <c r="H58" s="148"/>
      <c r="I58" s="148"/>
      <c r="J58" s="148"/>
      <c r="K58" s="148"/>
    </row>
    <row r="59" spans="2:11" ht="12.75">
      <c r="B59" s="98"/>
      <c r="C59" s="118"/>
      <c r="D59" s="118"/>
      <c r="E59" s="118"/>
      <c r="F59" s="118"/>
      <c r="G59" s="118"/>
      <c r="H59" s="118"/>
      <c r="I59" s="118"/>
      <c r="J59" s="118"/>
      <c r="K59" s="118"/>
    </row>
    <row r="60" ht="12.75">
      <c r="A60" s="58" t="s">
        <v>138</v>
      </c>
    </row>
    <row r="62" spans="1:9" ht="12.75">
      <c r="A62" s="58" t="s">
        <v>58</v>
      </c>
      <c r="B62" s="9" t="s">
        <v>183</v>
      </c>
      <c r="D62" s="61"/>
      <c r="E62" s="61"/>
      <c r="F62" s="61"/>
      <c r="G62" s="61"/>
      <c r="H62" s="61"/>
      <c r="I62" s="61"/>
    </row>
    <row r="63" spans="2:9" ht="12.75">
      <c r="B63" s="9"/>
      <c r="D63" s="61"/>
      <c r="E63" s="61"/>
      <c r="F63" s="61"/>
      <c r="G63" s="61"/>
      <c r="H63" s="61"/>
      <c r="I63" s="61"/>
    </row>
    <row r="64" spans="2:9" ht="12.75">
      <c r="B64" s="111" t="s">
        <v>161</v>
      </c>
      <c r="C64" s="143" t="s">
        <v>162</v>
      </c>
      <c r="D64" s="143"/>
      <c r="E64" s="61"/>
      <c r="F64" s="61"/>
      <c r="G64" s="61"/>
      <c r="H64" s="61"/>
      <c r="I64" s="61"/>
    </row>
    <row r="65" spans="2:11" ht="12.75" customHeight="1">
      <c r="B65" s="98"/>
      <c r="C65" s="144" t="s">
        <v>277</v>
      </c>
      <c r="D65" s="144"/>
      <c r="E65" s="144"/>
      <c r="F65" s="144"/>
      <c r="G65" s="144"/>
      <c r="H65" s="144"/>
      <c r="I65" s="144"/>
      <c r="J65" s="144"/>
      <c r="K65" s="144"/>
    </row>
    <row r="66" spans="3:11" ht="12.75">
      <c r="C66" s="144"/>
      <c r="D66" s="144"/>
      <c r="E66" s="144"/>
      <c r="F66" s="144"/>
      <c r="G66" s="144"/>
      <c r="H66" s="144"/>
      <c r="I66" s="144"/>
      <c r="J66" s="144"/>
      <c r="K66" s="144"/>
    </row>
    <row r="67" spans="2:11" ht="12.75">
      <c r="B67" s="98"/>
      <c r="C67" s="144"/>
      <c r="D67" s="144"/>
      <c r="E67" s="144"/>
      <c r="F67" s="144"/>
      <c r="G67" s="144"/>
      <c r="H67" s="144"/>
      <c r="I67" s="144"/>
      <c r="J67" s="144"/>
      <c r="K67" s="144"/>
    </row>
    <row r="68" spans="2:11" ht="12.75">
      <c r="B68" s="98"/>
      <c r="C68" s="144"/>
      <c r="D68" s="144"/>
      <c r="E68" s="144"/>
      <c r="F68" s="144"/>
      <c r="G68" s="144"/>
      <c r="H68" s="144"/>
      <c r="I68" s="144"/>
      <c r="J68" s="144"/>
      <c r="K68" s="144"/>
    </row>
    <row r="69" spans="2:11" ht="12.75">
      <c r="B69" s="98"/>
      <c r="C69" s="144"/>
      <c r="D69" s="144"/>
      <c r="E69" s="144"/>
      <c r="F69" s="144"/>
      <c r="G69" s="144"/>
      <c r="H69" s="144"/>
      <c r="I69" s="144"/>
      <c r="J69" s="144"/>
      <c r="K69" s="144"/>
    </row>
    <row r="70" spans="2:11" ht="12.75">
      <c r="B70" s="98"/>
      <c r="C70" s="144"/>
      <c r="D70" s="144"/>
      <c r="E70" s="144"/>
      <c r="F70" s="144"/>
      <c r="G70" s="144"/>
      <c r="H70" s="144"/>
      <c r="I70" s="144"/>
      <c r="J70" s="144"/>
      <c r="K70" s="144"/>
    </row>
    <row r="71" spans="2:11" ht="12.75">
      <c r="B71" s="98"/>
      <c r="C71" s="144"/>
      <c r="D71" s="144"/>
      <c r="E71" s="144"/>
      <c r="F71" s="144"/>
      <c r="G71" s="144"/>
      <c r="H71" s="144"/>
      <c r="I71" s="144"/>
      <c r="J71" s="144"/>
      <c r="K71" s="144"/>
    </row>
    <row r="72" spans="2:11" ht="12.75">
      <c r="B72" s="98"/>
      <c r="C72" s="144"/>
      <c r="D72" s="144"/>
      <c r="E72" s="144"/>
      <c r="F72" s="144"/>
      <c r="G72" s="144"/>
      <c r="H72" s="144"/>
      <c r="I72" s="144"/>
      <c r="J72" s="144"/>
      <c r="K72" s="144"/>
    </row>
    <row r="73" spans="2:11" ht="12.75">
      <c r="B73" s="98"/>
      <c r="C73" s="144"/>
      <c r="D73" s="144"/>
      <c r="E73" s="144"/>
      <c r="F73" s="144"/>
      <c r="G73" s="144"/>
      <c r="H73" s="144"/>
      <c r="I73" s="144"/>
      <c r="J73" s="144"/>
      <c r="K73" s="144"/>
    </row>
    <row r="74" spans="2:11" ht="12.75">
      <c r="B74" s="98"/>
      <c r="C74" s="144"/>
      <c r="D74" s="144"/>
      <c r="E74" s="144"/>
      <c r="F74" s="144"/>
      <c r="G74" s="144"/>
      <c r="H74" s="144"/>
      <c r="I74" s="144"/>
      <c r="J74" s="144"/>
      <c r="K74" s="144"/>
    </row>
    <row r="75" spans="2:9" ht="12.75">
      <c r="B75" s="111" t="s">
        <v>163</v>
      </c>
      <c r="C75" s="143" t="s">
        <v>164</v>
      </c>
      <c r="D75" s="143"/>
      <c r="E75" s="88"/>
      <c r="F75" s="88"/>
      <c r="G75" s="88"/>
      <c r="H75" s="88"/>
      <c r="I75" s="88"/>
    </row>
    <row r="76" spans="2:11" ht="12.75" customHeight="1">
      <c r="B76" s="111"/>
      <c r="C76" s="144" t="s">
        <v>280</v>
      </c>
      <c r="D76" s="144"/>
      <c r="E76" s="144"/>
      <c r="F76" s="144"/>
      <c r="G76" s="144"/>
      <c r="H76" s="144"/>
      <c r="I76" s="144"/>
      <c r="J76" s="144"/>
      <c r="K76" s="144"/>
    </row>
    <row r="77" spans="2:11" ht="12.75">
      <c r="B77" s="111"/>
      <c r="C77" s="144"/>
      <c r="D77" s="144"/>
      <c r="E77" s="144"/>
      <c r="F77" s="144"/>
      <c r="G77" s="144"/>
      <c r="H77" s="144"/>
      <c r="I77" s="144"/>
      <c r="J77" s="144"/>
      <c r="K77" s="144"/>
    </row>
    <row r="78" spans="2:11" ht="12.75">
      <c r="B78" s="111"/>
      <c r="C78" s="144"/>
      <c r="D78" s="144"/>
      <c r="E78" s="144"/>
      <c r="F78" s="144"/>
      <c r="G78" s="144"/>
      <c r="H78" s="144"/>
      <c r="I78" s="144"/>
      <c r="J78" s="144"/>
      <c r="K78" s="144"/>
    </row>
    <row r="79" spans="2:11" ht="12.75">
      <c r="B79" s="111"/>
      <c r="C79" s="144"/>
      <c r="D79" s="144"/>
      <c r="E79" s="144"/>
      <c r="F79" s="144"/>
      <c r="G79" s="144"/>
      <c r="H79" s="144"/>
      <c r="I79" s="144"/>
      <c r="J79" s="144"/>
      <c r="K79" s="144"/>
    </row>
    <row r="80" spans="2:10" ht="12.75">
      <c r="B80" s="111"/>
      <c r="C80" s="88"/>
      <c r="D80" s="88"/>
      <c r="E80" s="88"/>
      <c r="F80" s="88"/>
      <c r="G80" s="133"/>
      <c r="H80" s="88"/>
      <c r="I80" s="88"/>
      <c r="J80" s="88"/>
    </row>
    <row r="81" spans="2:9" ht="12.75">
      <c r="B81" s="123" t="s">
        <v>181</v>
      </c>
      <c r="C81" s="143" t="s">
        <v>182</v>
      </c>
      <c r="D81" s="143"/>
      <c r="E81" s="107"/>
      <c r="F81" s="107"/>
      <c r="G81" s="107"/>
      <c r="H81" s="107"/>
      <c r="I81" s="107"/>
    </row>
    <row r="82" spans="2:11" ht="13.5" customHeight="1">
      <c r="B82" s="107"/>
      <c r="C82" s="144" t="s">
        <v>278</v>
      </c>
      <c r="D82" s="144"/>
      <c r="E82" s="144"/>
      <c r="F82" s="144"/>
      <c r="G82" s="144"/>
      <c r="H82" s="144"/>
      <c r="I82" s="144"/>
      <c r="J82" s="144"/>
      <c r="K82" s="144"/>
    </row>
    <row r="83" spans="2:11" ht="12.75">
      <c r="B83" s="107"/>
      <c r="C83" s="144"/>
      <c r="D83" s="144"/>
      <c r="E83" s="144"/>
      <c r="F83" s="144"/>
      <c r="G83" s="144"/>
      <c r="H83" s="144"/>
      <c r="I83" s="144"/>
      <c r="J83" s="144"/>
      <c r="K83" s="144"/>
    </row>
    <row r="84" spans="2:11" ht="12.75">
      <c r="B84" s="107"/>
      <c r="C84" s="61"/>
      <c r="D84" s="61"/>
      <c r="E84" s="61"/>
      <c r="F84" s="61"/>
      <c r="G84" s="61"/>
      <c r="H84" s="61"/>
      <c r="I84" s="61"/>
      <c r="J84" s="61"/>
      <c r="K84" s="61"/>
    </row>
    <row r="85" spans="2:11" ht="12.75" customHeight="1">
      <c r="B85" s="146" t="s">
        <v>215</v>
      </c>
      <c r="C85" s="146"/>
      <c r="D85" s="146"/>
      <c r="E85" s="146"/>
      <c r="F85" s="146"/>
      <c r="G85" s="146"/>
      <c r="H85" s="146"/>
      <c r="I85" s="146"/>
      <c r="J85" s="146"/>
      <c r="K85" s="146"/>
    </row>
    <row r="86" spans="2:10" ht="12.75">
      <c r="B86" s="107"/>
      <c r="C86" s="107"/>
      <c r="D86" s="107"/>
      <c r="E86" s="126" t="s">
        <v>197</v>
      </c>
      <c r="F86" s="126"/>
      <c r="G86" s="126"/>
      <c r="H86" s="126"/>
      <c r="I86" s="126"/>
      <c r="J86" s="107"/>
    </row>
    <row r="87" spans="2:10" ht="12.75">
      <c r="B87" s="107"/>
      <c r="C87" s="107"/>
      <c r="D87" s="107"/>
      <c r="E87" s="126" t="s">
        <v>198</v>
      </c>
      <c r="F87" s="126"/>
      <c r="G87" s="126" t="s">
        <v>199</v>
      </c>
      <c r="H87" s="126"/>
      <c r="I87" s="126" t="s">
        <v>200</v>
      </c>
      <c r="J87" s="107"/>
    </row>
    <row r="88" spans="2:10" ht="12.75">
      <c r="B88" s="107"/>
      <c r="C88" s="107"/>
      <c r="D88" s="107"/>
      <c r="E88" s="126" t="s">
        <v>8</v>
      </c>
      <c r="F88" s="126"/>
      <c r="G88" s="126" t="s">
        <v>8</v>
      </c>
      <c r="H88" s="126"/>
      <c r="I88" s="126" t="s">
        <v>8</v>
      </c>
      <c r="J88" s="107"/>
    </row>
    <row r="89" spans="2:10" ht="12.75" customHeight="1">
      <c r="B89" s="147" t="s">
        <v>201</v>
      </c>
      <c r="C89" s="147"/>
      <c r="D89" s="130"/>
      <c r="E89" s="107"/>
      <c r="F89" s="107"/>
      <c r="G89" s="107"/>
      <c r="H89" s="107"/>
      <c r="I89" s="107"/>
      <c r="J89" s="107"/>
    </row>
    <row r="90" spans="2:10" ht="12.75">
      <c r="B90" s="107"/>
      <c r="C90" s="146" t="s">
        <v>4</v>
      </c>
      <c r="D90" s="146"/>
      <c r="E90" s="128">
        <f>'BS'!D19</f>
        <v>50514</v>
      </c>
      <c r="F90" s="107"/>
      <c r="G90" s="128">
        <f>-G91</f>
        <v>-3939</v>
      </c>
      <c r="H90" s="128"/>
      <c r="I90" s="128">
        <f>E90+G90</f>
        <v>46575</v>
      </c>
      <c r="J90" s="107"/>
    </row>
    <row r="91" spans="2:10" ht="12.75">
      <c r="B91" s="107"/>
      <c r="C91" s="146" t="s">
        <v>167</v>
      </c>
      <c r="D91" s="146"/>
      <c r="E91" s="127">
        <v>0</v>
      </c>
      <c r="F91" s="107"/>
      <c r="G91" s="128">
        <f>'BS'!D18</f>
        <v>3939</v>
      </c>
      <c r="H91" s="128"/>
      <c r="I91" s="128">
        <f>E91+G91</f>
        <v>3939</v>
      </c>
      <c r="J91" s="107"/>
    </row>
    <row r="92" spans="2:10" ht="12.75">
      <c r="B92" s="107"/>
      <c r="C92" s="107"/>
      <c r="D92" s="107"/>
      <c r="E92" s="107"/>
      <c r="F92" s="107"/>
      <c r="G92" s="107"/>
      <c r="H92" s="107"/>
      <c r="I92" s="107"/>
      <c r="J92" s="107"/>
    </row>
    <row r="93" spans="2:10" ht="12.75" customHeight="1">
      <c r="B93" s="152" t="s">
        <v>202</v>
      </c>
      <c r="C93" s="152"/>
      <c r="D93" s="152"/>
      <c r="E93" s="107"/>
      <c r="F93" s="107"/>
      <c r="G93" s="107"/>
      <c r="H93" s="107"/>
      <c r="I93" s="107"/>
      <c r="J93" s="107"/>
    </row>
    <row r="94" spans="2:10" ht="12.75">
      <c r="B94" s="107"/>
      <c r="C94" s="107"/>
      <c r="D94" s="107"/>
      <c r="E94" s="126" t="s">
        <v>197</v>
      </c>
      <c r="F94" s="126"/>
      <c r="G94" s="126"/>
      <c r="H94" s="126"/>
      <c r="I94" s="126"/>
      <c r="J94" s="107"/>
    </row>
    <row r="95" spans="2:10" ht="12.75">
      <c r="B95" s="107"/>
      <c r="C95" s="107"/>
      <c r="D95" s="107"/>
      <c r="E95" s="126" t="s">
        <v>198</v>
      </c>
      <c r="F95" s="126"/>
      <c r="G95" s="126" t="s">
        <v>203</v>
      </c>
      <c r="H95" s="126"/>
      <c r="I95" s="126" t="s">
        <v>200</v>
      </c>
      <c r="J95" s="107"/>
    </row>
    <row r="96" spans="2:10" ht="12.75">
      <c r="B96" s="107"/>
      <c r="C96" s="107"/>
      <c r="D96" s="107"/>
      <c r="E96" s="126" t="s">
        <v>8</v>
      </c>
      <c r="F96" s="126"/>
      <c r="G96" s="126" t="s">
        <v>8</v>
      </c>
      <c r="H96" s="126"/>
      <c r="I96" s="126" t="s">
        <v>8</v>
      </c>
      <c r="J96" s="107"/>
    </row>
    <row r="97" spans="2:10" ht="12.75">
      <c r="B97" s="146" t="s">
        <v>204</v>
      </c>
      <c r="C97" s="146"/>
      <c r="D97" s="107"/>
      <c r="E97" s="107"/>
      <c r="F97" s="107"/>
      <c r="G97" s="107"/>
      <c r="H97" s="107"/>
      <c r="I97" s="107"/>
      <c r="J97" s="107"/>
    </row>
    <row r="98" spans="2:10" ht="12.75">
      <c r="B98" s="108"/>
      <c r="C98" s="124" t="s">
        <v>205</v>
      </c>
      <c r="D98" s="124"/>
      <c r="E98" s="129">
        <v>14315</v>
      </c>
      <c r="F98" s="129"/>
      <c r="G98" s="129">
        <f>-G99</f>
        <v>6193</v>
      </c>
      <c r="H98" s="129"/>
      <c r="I98" s="129">
        <f>E98+G98</f>
        <v>20508</v>
      </c>
      <c r="J98" s="124"/>
    </row>
    <row r="99" spans="2:10" ht="12.75">
      <c r="B99" s="108"/>
      <c r="C99" s="146" t="s">
        <v>206</v>
      </c>
      <c r="D99" s="146"/>
      <c r="E99" s="129">
        <f>'BS'!D36</f>
        <v>6193</v>
      </c>
      <c r="F99" s="129"/>
      <c r="G99" s="129">
        <f>-E99</f>
        <v>-6193</v>
      </c>
      <c r="H99" s="129"/>
      <c r="I99" s="129">
        <f>E99+G99</f>
        <v>0</v>
      </c>
      <c r="J99" s="124"/>
    </row>
    <row r="100" spans="2:10" ht="12.75">
      <c r="B100" s="108"/>
      <c r="C100" s="124"/>
      <c r="D100" s="124"/>
      <c r="E100" s="124"/>
      <c r="F100" s="124"/>
      <c r="G100" s="124"/>
      <c r="H100" s="124"/>
      <c r="I100" s="124"/>
      <c r="J100" s="124"/>
    </row>
    <row r="101" spans="2:10" ht="12.75">
      <c r="B101" s="108"/>
      <c r="C101" s="124"/>
      <c r="D101" s="124"/>
      <c r="E101" s="124"/>
      <c r="F101" s="124"/>
      <c r="G101" s="124"/>
      <c r="H101" s="124"/>
      <c r="I101" s="124"/>
      <c r="J101" s="124"/>
    </row>
    <row r="102" spans="1:2" ht="12.75">
      <c r="A102" s="59" t="s">
        <v>60</v>
      </c>
      <c r="B102" s="9" t="s">
        <v>59</v>
      </c>
    </row>
    <row r="104" spans="2:11" ht="12.75" customHeight="1">
      <c r="B104" s="144" t="s">
        <v>152</v>
      </c>
      <c r="C104" s="144"/>
      <c r="D104" s="144"/>
      <c r="E104" s="144"/>
      <c r="F104" s="144"/>
      <c r="G104" s="144"/>
      <c r="H104" s="144"/>
      <c r="I104" s="144"/>
      <c r="J104" s="144"/>
      <c r="K104" s="144"/>
    </row>
    <row r="105" spans="2:9" ht="12.75">
      <c r="B105" s="61"/>
      <c r="C105" s="61"/>
      <c r="D105" s="61"/>
      <c r="E105" s="61"/>
      <c r="F105" s="61"/>
      <c r="G105" s="61"/>
      <c r="H105" s="61"/>
      <c r="I105" s="61"/>
    </row>
    <row r="107" spans="1:2" ht="12.75">
      <c r="A107" s="59" t="s">
        <v>63</v>
      </c>
      <c r="B107" s="9" t="s">
        <v>61</v>
      </c>
    </row>
    <row r="108" spans="1:2" ht="12.75">
      <c r="A108" s="59"/>
      <c r="B108" s="9"/>
    </row>
    <row r="109" spans="1:3" ht="12.75">
      <c r="A109" s="59"/>
      <c r="B109" s="39" t="s">
        <v>62</v>
      </c>
      <c r="C109" s="39"/>
    </row>
    <row r="110" spans="1:3" ht="12.75">
      <c r="A110" s="59"/>
      <c r="B110" s="39"/>
      <c r="C110" s="39"/>
    </row>
    <row r="112" spans="1:2" ht="12.75">
      <c r="A112" s="59" t="s">
        <v>65</v>
      </c>
      <c r="B112" s="9" t="s">
        <v>64</v>
      </c>
    </row>
    <row r="114" spans="2:11" ht="12.75" customHeight="1">
      <c r="B114" s="144" t="s">
        <v>184</v>
      </c>
      <c r="C114" s="144"/>
      <c r="D114" s="144"/>
      <c r="E114" s="144"/>
      <c r="F114" s="144"/>
      <c r="G114" s="144"/>
      <c r="H114" s="144"/>
      <c r="I114" s="144"/>
      <c r="J114" s="144"/>
      <c r="K114" s="144"/>
    </row>
    <row r="115" spans="2:11" ht="12.75">
      <c r="B115" s="144"/>
      <c r="C115" s="144"/>
      <c r="D115" s="144"/>
      <c r="E115" s="144"/>
      <c r="F115" s="144"/>
      <c r="G115" s="144"/>
      <c r="H115" s="144"/>
      <c r="I115" s="144"/>
      <c r="J115" s="144"/>
      <c r="K115" s="144"/>
    </row>
    <row r="116" spans="2:11" ht="12.75">
      <c r="B116" s="144"/>
      <c r="C116" s="144"/>
      <c r="D116" s="144"/>
      <c r="E116" s="144"/>
      <c r="F116" s="144"/>
      <c r="G116" s="144"/>
      <c r="H116" s="144"/>
      <c r="I116" s="144"/>
      <c r="J116" s="144"/>
      <c r="K116" s="144"/>
    </row>
    <row r="117" ht="12.75">
      <c r="A117" s="58" t="s">
        <v>138</v>
      </c>
    </row>
    <row r="119" spans="1:8" ht="12.75">
      <c r="A119" s="74" t="s">
        <v>67</v>
      </c>
      <c r="B119" s="54" t="s">
        <v>66</v>
      </c>
      <c r="C119" s="39"/>
      <c r="D119" s="39"/>
      <c r="E119" s="39"/>
      <c r="F119" s="39"/>
      <c r="G119" s="39"/>
      <c r="H119" s="39"/>
    </row>
    <row r="120" spans="1:8" ht="12.75">
      <c r="A120" s="65"/>
      <c r="B120" s="39"/>
      <c r="C120" s="39"/>
      <c r="D120" s="39"/>
      <c r="E120" s="39"/>
      <c r="F120" s="39"/>
      <c r="G120" s="39"/>
      <c r="H120" s="39"/>
    </row>
    <row r="121" spans="1:11" ht="12.75">
      <c r="A121" s="65"/>
      <c r="B121" s="151" t="s">
        <v>281</v>
      </c>
      <c r="C121" s="151"/>
      <c r="D121" s="151"/>
      <c r="E121" s="151"/>
      <c r="F121" s="151"/>
      <c r="G121" s="151"/>
      <c r="H121" s="151"/>
      <c r="I121" s="151"/>
      <c r="J121" s="151"/>
      <c r="K121" s="151"/>
    </row>
    <row r="122" spans="2:11" ht="12.75">
      <c r="B122" s="151"/>
      <c r="C122" s="151"/>
      <c r="D122" s="151"/>
      <c r="E122" s="151"/>
      <c r="F122" s="151"/>
      <c r="G122" s="151"/>
      <c r="H122" s="151"/>
      <c r="I122" s="151"/>
      <c r="J122" s="151"/>
      <c r="K122" s="151"/>
    </row>
    <row r="123" spans="2:11" ht="12.75">
      <c r="B123" s="68"/>
      <c r="C123" s="68"/>
      <c r="D123" s="68"/>
      <c r="E123" s="68"/>
      <c r="F123" s="68"/>
      <c r="G123" s="68"/>
      <c r="H123" s="68"/>
      <c r="I123" s="68"/>
      <c r="J123" s="68"/>
      <c r="K123" s="68"/>
    </row>
    <row r="124" spans="1:11" ht="12.75">
      <c r="A124" s="74" t="s">
        <v>68</v>
      </c>
      <c r="B124" s="54" t="s">
        <v>261</v>
      </c>
      <c r="C124" s="39"/>
      <c r="D124" s="39"/>
      <c r="E124" s="39"/>
      <c r="F124" s="39"/>
      <c r="G124" s="39"/>
      <c r="H124" s="39"/>
      <c r="I124" s="39"/>
      <c r="J124" s="39"/>
      <c r="K124" s="39"/>
    </row>
    <row r="125" spans="1:11" ht="12.75">
      <c r="A125" s="65"/>
      <c r="B125" s="39"/>
      <c r="C125" s="39"/>
      <c r="D125" s="39"/>
      <c r="E125" s="39"/>
      <c r="F125" s="39"/>
      <c r="G125" s="39"/>
      <c r="H125" s="39"/>
      <c r="I125" s="39"/>
      <c r="J125" s="39"/>
      <c r="K125" s="39"/>
    </row>
    <row r="126" spans="1:11" ht="15.75" customHeight="1">
      <c r="A126" s="65"/>
      <c r="B126" s="145" t="s">
        <v>262</v>
      </c>
      <c r="C126" s="145"/>
      <c r="D126" s="145"/>
      <c r="E126" s="145"/>
      <c r="F126" s="145"/>
      <c r="G126" s="145"/>
      <c r="H126" s="145"/>
      <c r="I126" s="145"/>
      <c r="J126" s="145"/>
      <c r="K126" s="145"/>
    </row>
    <row r="127" spans="1:11" ht="12.75">
      <c r="A127" s="65"/>
      <c r="B127" s="145"/>
      <c r="C127" s="145"/>
      <c r="D127" s="145"/>
      <c r="E127" s="145"/>
      <c r="F127" s="145"/>
      <c r="G127" s="145"/>
      <c r="H127" s="145"/>
      <c r="I127" s="145"/>
      <c r="J127" s="145"/>
      <c r="K127" s="145"/>
    </row>
    <row r="128" spans="1:11" ht="12.75">
      <c r="A128" s="65"/>
      <c r="B128" s="139"/>
      <c r="C128" s="139"/>
      <c r="D128" s="139"/>
      <c r="E128" s="139"/>
      <c r="F128" s="139"/>
      <c r="G128" s="139"/>
      <c r="H128" s="139"/>
      <c r="I128" s="139"/>
      <c r="J128" s="139"/>
      <c r="K128" s="139"/>
    </row>
    <row r="129" spans="1:11" ht="12.75">
      <c r="A129" s="65"/>
      <c r="B129" s="135" t="s">
        <v>263</v>
      </c>
      <c r="C129" s="139"/>
      <c r="D129" s="139"/>
      <c r="E129" s="139"/>
      <c r="F129" s="139"/>
      <c r="G129" s="139"/>
      <c r="H129" s="139"/>
      <c r="I129" s="139"/>
      <c r="J129" s="139"/>
      <c r="K129" s="139"/>
    </row>
    <row r="130" spans="1:11" ht="12.75">
      <c r="A130" s="65"/>
      <c r="B130" s="139"/>
      <c r="C130" s="139"/>
      <c r="D130" s="139"/>
      <c r="E130" s="139"/>
      <c r="F130" s="139"/>
      <c r="G130" s="139"/>
      <c r="H130" s="139"/>
      <c r="I130" s="139"/>
      <c r="J130" s="139"/>
      <c r="K130" s="139"/>
    </row>
    <row r="131" spans="1:11" ht="12.75">
      <c r="A131" s="65"/>
      <c r="B131" s="139"/>
      <c r="C131" s="139"/>
      <c r="D131" s="139"/>
      <c r="E131" s="139"/>
      <c r="F131" s="139"/>
      <c r="G131" s="139"/>
      <c r="H131" s="139"/>
      <c r="I131" s="139"/>
      <c r="J131" s="139"/>
      <c r="K131" s="139"/>
    </row>
    <row r="132" spans="1:11" ht="12.75">
      <c r="A132" s="65"/>
      <c r="B132" s="139"/>
      <c r="C132" s="139"/>
      <c r="D132" s="139"/>
      <c r="E132" s="139"/>
      <c r="F132" s="139"/>
      <c r="G132" s="139"/>
      <c r="H132" s="139"/>
      <c r="I132" s="139"/>
      <c r="J132" s="139"/>
      <c r="K132" s="139"/>
    </row>
    <row r="133" spans="1:11" ht="12.75">
      <c r="A133" s="65"/>
      <c r="B133" s="139"/>
      <c r="C133" s="139"/>
      <c r="D133" s="139"/>
      <c r="E133" s="139"/>
      <c r="F133" s="139"/>
      <c r="G133" s="139"/>
      <c r="H133" s="139"/>
      <c r="I133" s="139"/>
      <c r="J133" s="139"/>
      <c r="K133" s="139"/>
    </row>
    <row r="134" spans="1:11" ht="6.75" customHeight="1">
      <c r="A134" s="65"/>
      <c r="B134" s="139"/>
      <c r="C134" s="139"/>
      <c r="D134" s="139"/>
      <c r="E134" s="139"/>
      <c r="F134" s="139"/>
      <c r="G134" s="139"/>
      <c r="H134" s="139"/>
      <c r="I134" s="139"/>
      <c r="J134" s="139"/>
      <c r="K134" s="139"/>
    </row>
    <row r="135" spans="1:11" ht="9" customHeight="1">
      <c r="A135" s="65"/>
      <c r="B135" s="139"/>
      <c r="C135" s="139"/>
      <c r="D135" s="139"/>
      <c r="E135" s="139"/>
      <c r="F135" s="139"/>
      <c r="G135" s="139"/>
      <c r="H135" s="139"/>
      <c r="I135" s="139"/>
      <c r="J135" s="139"/>
      <c r="K135" s="139"/>
    </row>
    <row r="136" spans="1:11" ht="12.75">
      <c r="A136" s="65"/>
      <c r="B136" s="139" t="s">
        <v>264</v>
      </c>
      <c r="C136" s="139"/>
      <c r="D136" s="139"/>
      <c r="E136" s="139"/>
      <c r="F136" s="139"/>
      <c r="G136" s="139"/>
      <c r="H136" s="139"/>
      <c r="I136" s="139"/>
      <c r="J136" s="139"/>
      <c r="K136" s="139"/>
    </row>
    <row r="137" spans="1:11" ht="12.75">
      <c r="A137" s="65"/>
      <c r="B137" s="139"/>
      <c r="C137" s="139"/>
      <c r="D137" s="139"/>
      <c r="E137" s="139"/>
      <c r="F137" s="139"/>
      <c r="G137" s="139"/>
      <c r="H137" s="139"/>
      <c r="I137" s="139"/>
      <c r="J137" s="139"/>
      <c r="K137" s="139"/>
    </row>
    <row r="138" spans="1:11" ht="12.75">
      <c r="A138" s="65"/>
      <c r="B138" s="139"/>
      <c r="C138" s="139"/>
      <c r="D138" s="139"/>
      <c r="E138" s="139"/>
      <c r="F138" s="139"/>
      <c r="G138" s="139"/>
      <c r="H138" s="139"/>
      <c r="I138" s="139"/>
      <c r="J138" s="139"/>
      <c r="K138" s="139"/>
    </row>
    <row r="139" spans="1:11" ht="12.75">
      <c r="A139" s="65"/>
      <c r="B139" s="139"/>
      <c r="C139" s="139"/>
      <c r="D139" s="139"/>
      <c r="E139" s="139"/>
      <c r="F139" s="139"/>
      <c r="G139" s="139"/>
      <c r="H139" s="139"/>
      <c r="I139" s="139"/>
      <c r="J139" s="139"/>
      <c r="K139" s="139"/>
    </row>
    <row r="140" spans="1:7" ht="12.75">
      <c r="A140" s="74" t="s">
        <v>70</v>
      </c>
      <c r="B140" s="54" t="s">
        <v>69</v>
      </c>
      <c r="C140" s="39"/>
      <c r="D140" s="39"/>
      <c r="E140" s="39"/>
      <c r="F140" s="39"/>
      <c r="G140" s="39"/>
    </row>
    <row r="141" spans="1:7" ht="12.75">
      <c r="A141" s="65"/>
      <c r="B141" s="39"/>
      <c r="C141" s="39"/>
      <c r="D141" s="39"/>
      <c r="E141" s="39"/>
      <c r="F141" s="39"/>
      <c r="G141" s="39"/>
    </row>
    <row r="142" spans="1:11" ht="12.75">
      <c r="A142" s="65"/>
      <c r="B142" s="142" t="s">
        <v>249</v>
      </c>
      <c r="C142" s="142"/>
      <c r="D142" s="142"/>
      <c r="E142" s="142"/>
      <c r="F142" s="142"/>
      <c r="G142" s="142"/>
      <c r="H142" s="142"/>
      <c r="I142" s="142"/>
      <c r="J142" s="142"/>
      <c r="K142" s="142"/>
    </row>
    <row r="143" spans="2:11" ht="12.75">
      <c r="B143" s="142"/>
      <c r="C143" s="142"/>
      <c r="D143" s="142"/>
      <c r="E143" s="142"/>
      <c r="F143" s="142"/>
      <c r="G143" s="142"/>
      <c r="H143" s="142"/>
      <c r="I143" s="142"/>
      <c r="J143" s="142"/>
      <c r="K143" s="142"/>
    </row>
    <row r="145" spans="1:9" ht="12.75">
      <c r="A145" s="74" t="s">
        <v>72</v>
      </c>
      <c r="B145" s="54" t="s">
        <v>71</v>
      </c>
      <c r="C145" s="39"/>
      <c r="D145" s="39"/>
      <c r="E145" s="39"/>
      <c r="F145" s="39"/>
      <c r="G145" s="39"/>
      <c r="H145" s="39"/>
      <c r="I145" s="39"/>
    </row>
    <row r="146" spans="1:9" ht="12.75">
      <c r="A146" s="59"/>
      <c r="B146" s="54"/>
      <c r="C146" s="39"/>
      <c r="D146" s="39"/>
      <c r="E146" s="39"/>
      <c r="F146" s="39"/>
      <c r="G146" s="39"/>
      <c r="H146" s="39"/>
      <c r="I146" s="39"/>
    </row>
    <row r="147" spans="2:11" ht="12.75" customHeight="1">
      <c r="B147" s="144" t="s">
        <v>142</v>
      </c>
      <c r="C147" s="144"/>
      <c r="D147" s="144"/>
      <c r="E147" s="144"/>
      <c r="F147" s="144"/>
      <c r="G147" s="144"/>
      <c r="H147" s="144"/>
      <c r="I147" s="144"/>
      <c r="J147" s="144"/>
      <c r="K147" s="144"/>
    </row>
    <row r="148" spans="2:11" ht="12.75">
      <c r="B148" s="144"/>
      <c r="C148" s="144"/>
      <c r="D148" s="144"/>
      <c r="E148" s="144"/>
      <c r="F148" s="144"/>
      <c r="G148" s="144"/>
      <c r="H148" s="144"/>
      <c r="I148" s="144"/>
      <c r="J148" s="144"/>
      <c r="K148" s="144"/>
    </row>
    <row r="149" spans="2:11" ht="12.75">
      <c r="B149" s="144"/>
      <c r="C149" s="144"/>
      <c r="D149" s="144"/>
      <c r="E149" s="144"/>
      <c r="F149" s="144"/>
      <c r="G149" s="144"/>
      <c r="H149" s="144"/>
      <c r="I149" s="144"/>
      <c r="J149" s="144"/>
      <c r="K149" s="144"/>
    </row>
    <row r="150" spans="2:9" ht="12.75">
      <c r="B150" s="61"/>
      <c r="C150" s="61"/>
      <c r="D150" s="61"/>
      <c r="E150" s="61"/>
      <c r="F150" s="61"/>
      <c r="G150" s="61"/>
      <c r="H150" s="61"/>
      <c r="I150" s="61"/>
    </row>
    <row r="151" spans="1:6" ht="12.75">
      <c r="A151" s="59" t="s">
        <v>74</v>
      </c>
      <c r="B151" s="9" t="s">
        <v>73</v>
      </c>
      <c r="F151" s="33"/>
    </row>
    <row r="153" spans="2:11" ht="12.75" customHeight="1">
      <c r="B153" s="144" t="s">
        <v>153</v>
      </c>
      <c r="C153" s="144"/>
      <c r="D153" s="144"/>
      <c r="E153" s="144"/>
      <c r="F153" s="144"/>
      <c r="G153" s="144"/>
      <c r="H153" s="144"/>
      <c r="I153" s="144"/>
      <c r="J153" s="144"/>
      <c r="K153" s="144"/>
    </row>
    <row r="154" spans="2:11" ht="13.5" customHeight="1">
      <c r="B154" s="144"/>
      <c r="C154" s="144"/>
      <c r="D154" s="144"/>
      <c r="E154" s="144"/>
      <c r="F154" s="144"/>
      <c r="G154" s="144"/>
      <c r="H154" s="144"/>
      <c r="I154" s="144"/>
      <c r="J154" s="144"/>
      <c r="K154" s="144"/>
    </row>
    <row r="155" spans="2:9" ht="13.5" customHeight="1">
      <c r="B155" s="61"/>
      <c r="C155" s="61"/>
      <c r="D155" s="61"/>
      <c r="E155" s="61"/>
      <c r="F155" s="61"/>
      <c r="G155" s="61"/>
      <c r="H155" s="61"/>
      <c r="I155" s="61"/>
    </row>
    <row r="156" spans="2:9" ht="13.5" customHeight="1">
      <c r="B156" s="61"/>
      <c r="C156" s="61"/>
      <c r="D156" s="61"/>
      <c r="E156" s="61"/>
      <c r="F156" s="61"/>
      <c r="G156" s="61"/>
      <c r="H156" s="61"/>
      <c r="I156" s="61"/>
    </row>
    <row r="157" spans="1:3" ht="12.75">
      <c r="A157" s="74" t="s">
        <v>75</v>
      </c>
      <c r="B157" s="54" t="s">
        <v>185</v>
      </c>
      <c r="C157" s="39"/>
    </row>
    <row r="159" spans="2:11" ht="12.75" customHeight="1">
      <c r="B159" s="144" t="s">
        <v>2</v>
      </c>
      <c r="C159" s="144"/>
      <c r="D159" s="144"/>
      <c r="E159" s="144"/>
      <c r="F159" s="144"/>
      <c r="G159" s="144"/>
      <c r="H159" s="144"/>
      <c r="I159" s="144"/>
      <c r="J159" s="144"/>
      <c r="K159" s="144"/>
    </row>
    <row r="160" spans="2:11" ht="12.75" customHeight="1">
      <c r="B160" s="144"/>
      <c r="C160" s="144"/>
      <c r="D160" s="144"/>
      <c r="E160" s="144"/>
      <c r="F160" s="144"/>
      <c r="G160" s="144"/>
      <c r="H160" s="144"/>
      <c r="I160" s="144"/>
      <c r="J160" s="144"/>
      <c r="K160" s="144"/>
    </row>
    <row r="161" spans="2:9" ht="12.75" customHeight="1">
      <c r="B161" s="88"/>
      <c r="C161" s="88"/>
      <c r="D161" s="88"/>
      <c r="E161" s="88"/>
      <c r="F161" s="88"/>
      <c r="G161" s="88"/>
      <c r="H161" s="88"/>
      <c r="I161" s="88"/>
    </row>
    <row r="162" spans="2:9" ht="12.75">
      <c r="B162" s="68"/>
      <c r="C162" s="68"/>
      <c r="D162" s="68"/>
      <c r="E162" s="68"/>
      <c r="F162" s="68"/>
      <c r="G162" s="68"/>
      <c r="H162" s="68"/>
      <c r="I162" s="68"/>
    </row>
    <row r="163" spans="1:2" ht="12.75">
      <c r="A163" s="59" t="s">
        <v>76</v>
      </c>
      <c r="B163" s="9" t="s">
        <v>127</v>
      </c>
    </row>
    <row r="165" spans="2:11" ht="12.75" customHeight="1">
      <c r="B165" s="144" t="s">
        <v>250</v>
      </c>
      <c r="C165" s="144"/>
      <c r="D165" s="144"/>
      <c r="E165" s="144"/>
      <c r="F165" s="144"/>
      <c r="G165" s="144"/>
      <c r="H165" s="144"/>
      <c r="I165" s="144"/>
      <c r="J165" s="144"/>
      <c r="K165" s="144"/>
    </row>
    <row r="166" spans="2:11" ht="14.25" customHeight="1">
      <c r="B166" s="144"/>
      <c r="C166" s="144"/>
      <c r="D166" s="144"/>
      <c r="E166" s="144"/>
      <c r="F166" s="144"/>
      <c r="G166" s="144"/>
      <c r="H166" s="144"/>
      <c r="I166" s="144"/>
      <c r="J166" s="144"/>
      <c r="K166" s="144"/>
    </row>
    <row r="167" spans="2:11" ht="12.75">
      <c r="B167" s="144"/>
      <c r="C167" s="144"/>
      <c r="D167" s="144"/>
      <c r="E167" s="144"/>
      <c r="F167" s="144"/>
      <c r="G167" s="144"/>
      <c r="H167" s="144"/>
      <c r="I167" s="144"/>
      <c r="J167" s="144"/>
      <c r="K167" s="144"/>
    </row>
    <row r="168" ht="12.75">
      <c r="A168" s="58" t="s">
        <v>138</v>
      </c>
    </row>
    <row r="170" spans="1:2" ht="12.75">
      <c r="A170" s="59" t="s">
        <v>77</v>
      </c>
      <c r="B170" s="9" t="s">
        <v>128</v>
      </c>
    </row>
    <row r="171" spans="1:2" ht="12.75">
      <c r="A171" s="59"/>
      <c r="B171" s="9"/>
    </row>
    <row r="172" spans="1:2" ht="12.75">
      <c r="A172" s="59"/>
      <c r="B172" s="9"/>
    </row>
    <row r="173" spans="1:2" ht="12.75">
      <c r="A173" s="59"/>
      <c r="B173" s="9"/>
    </row>
    <row r="176" ht="12.75">
      <c r="I176" s="6" t="s">
        <v>8</v>
      </c>
    </row>
    <row r="177" ht="12.75">
      <c r="C177" s="5" t="s">
        <v>216</v>
      </c>
    </row>
    <row r="178" spans="3:9" ht="13.5" thickBot="1">
      <c r="C178" s="5" t="s">
        <v>217</v>
      </c>
      <c r="I178" s="134">
        <v>200</v>
      </c>
    </row>
    <row r="179" ht="13.5" thickTop="1"/>
    <row r="181" spans="1:7" ht="12.75">
      <c r="A181" s="74" t="s">
        <v>157</v>
      </c>
      <c r="B181" s="54" t="s">
        <v>186</v>
      </c>
      <c r="C181" s="39"/>
      <c r="D181" s="39"/>
      <c r="E181" s="39"/>
      <c r="F181" s="39"/>
      <c r="G181" s="39"/>
    </row>
    <row r="182" spans="1:9" ht="12.75">
      <c r="A182" s="65"/>
      <c r="B182" s="39"/>
      <c r="C182" s="39"/>
      <c r="D182" s="39"/>
      <c r="E182" s="39"/>
      <c r="F182" s="39"/>
      <c r="G182" s="39"/>
      <c r="H182" s="6"/>
      <c r="I182" s="40" t="s">
        <v>78</v>
      </c>
    </row>
    <row r="183" spans="1:9" ht="12.75">
      <c r="A183" s="65"/>
      <c r="B183" s="39"/>
      <c r="C183" s="39"/>
      <c r="D183" s="39"/>
      <c r="E183" s="39"/>
      <c r="F183" s="39"/>
      <c r="H183" s="10"/>
      <c r="I183" s="90" t="s">
        <v>234</v>
      </c>
    </row>
    <row r="184" spans="1:9" ht="12.75">
      <c r="A184" s="65"/>
      <c r="B184" s="39"/>
      <c r="C184" s="39"/>
      <c r="D184" s="39"/>
      <c r="E184" s="39"/>
      <c r="F184" s="39"/>
      <c r="H184" s="40"/>
      <c r="I184" s="40" t="s">
        <v>8</v>
      </c>
    </row>
    <row r="185" spans="1:9" ht="12.75">
      <c r="A185" s="65"/>
      <c r="B185" s="39" t="s">
        <v>79</v>
      </c>
      <c r="C185" s="39"/>
      <c r="D185" s="39"/>
      <c r="E185" s="39"/>
      <c r="F185" s="39"/>
      <c r="H185" s="40"/>
      <c r="I185" s="40"/>
    </row>
    <row r="186" spans="1:9" ht="6.75" customHeight="1">
      <c r="A186" s="65"/>
      <c r="B186" s="39"/>
      <c r="C186" s="39"/>
      <c r="D186" s="39"/>
      <c r="E186" s="39"/>
      <c r="F186" s="39"/>
      <c r="H186" s="40"/>
      <c r="I186" s="40"/>
    </row>
    <row r="187" spans="1:9" ht="12.75">
      <c r="A187" s="65"/>
      <c r="B187" s="39" t="s">
        <v>3</v>
      </c>
      <c r="C187" s="39"/>
      <c r="D187" s="39"/>
      <c r="E187" s="39"/>
      <c r="F187" s="39"/>
      <c r="H187" s="40"/>
      <c r="I187" s="1">
        <v>359</v>
      </c>
    </row>
    <row r="188" spans="2:9" ht="12.75">
      <c r="B188" s="39" t="s">
        <v>265</v>
      </c>
      <c r="G188" s="1"/>
      <c r="H188" s="40"/>
      <c r="I188" s="11">
        <v>2500</v>
      </c>
    </row>
    <row r="189" spans="7:9" ht="13.5" thickBot="1">
      <c r="G189" s="1"/>
      <c r="H189" s="40"/>
      <c r="I189" s="138">
        <f>SUM(I187:I188)</f>
        <v>2859</v>
      </c>
    </row>
    <row r="190" spans="7:8" ht="13.5" thickTop="1">
      <c r="G190" s="1"/>
      <c r="H190" s="40"/>
    </row>
    <row r="191" spans="7:8" ht="12.75">
      <c r="G191" s="1"/>
      <c r="H191" s="40"/>
    </row>
    <row r="192" spans="7:8" ht="12.75">
      <c r="G192" s="1"/>
      <c r="H192" s="40"/>
    </row>
    <row r="193" spans="1:9" s="62" customFormat="1" ht="12.75" customHeight="1">
      <c r="A193" s="150" t="s">
        <v>166</v>
      </c>
      <c r="B193" s="150"/>
      <c r="C193" s="150"/>
      <c r="D193" s="150"/>
      <c r="E193" s="150"/>
      <c r="F193" s="150"/>
      <c r="G193" s="150"/>
      <c r="H193" s="150"/>
      <c r="I193" s="150"/>
    </row>
    <row r="194" spans="1:9" s="62" customFormat="1" ht="12.75">
      <c r="A194" s="150"/>
      <c r="B194" s="150"/>
      <c r="C194" s="150"/>
      <c r="D194" s="150"/>
      <c r="E194" s="150"/>
      <c r="F194" s="150"/>
      <c r="G194" s="150"/>
      <c r="H194" s="150"/>
      <c r="I194" s="150"/>
    </row>
    <row r="195" spans="1:5" s="62" customFormat="1" ht="12.75">
      <c r="A195" s="63"/>
      <c r="B195" s="64"/>
      <c r="C195" s="64"/>
      <c r="D195" s="64"/>
      <c r="E195" s="64"/>
    </row>
    <row r="196" spans="1:5" ht="12.75">
      <c r="A196" s="59" t="s">
        <v>80</v>
      </c>
      <c r="B196" s="54" t="s">
        <v>81</v>
      </c>
      <c r="C196" s="39"/>
      <c r="D196" s="39"/>
      <c r="E196" s="39"/>
    </row>
    <row r="197" spans="2:5" ht="12.75">
      <c r="B197" s="39"/>
      <c r="C197" s="39"/>
      <c r="D197" s="39"/>
      <c r="E197" s="39"/>
    </row>
    <row r="198" spans="1:11" ht="12.75" customHeight="1">
      <c r="A198" s="65"/>
      <c r="B198" s="145" t="s">
        <v>284</v>
      </c>
      <c r="C198" s="145"/>
      <c r="D198" s="145"/>
      <c r="E198" s="145"/>
      <c r="F198" s="145"/>
      <c r="G198" s="145"/>
      <c r="H198" s="145"/>
      <c r="I198" s="145"/>
      <c r="J198" s="145"/>
      <c r="K198" s="145"/>
    </row>
    <row r="199" spans="1:11" ht="12.75">
      <c r="A199" s="65"/>
      <c r="B199" s="145"/>
      <c r="C199" s="145"/>
      <c r="D199" s="145"/>
      <c r="E199" s="145"/>
      <c r="F199" s="145"/>
      <c r="G199" s="145"/>
      <c r="H199" s="145"/>
      <c r="I199" s="145"/>
      <c r="J199" s="145"/>
      <c r="K199" s="145"/>
    </row>
    <row r="200" spans="1:11" ht="12.75">
      <c r="A200" s="65"/>
      <c r="B200" s="145"/>
      <c r="C200" s="145"/>
      <c r="D200" s="145"/>
      <c r="E200" s="145"/>
      <c r="F200" s="145"/>
      <c r="G200" s="145"/>
      <c r="H200" s="145"/>
      <c r="I200" s="145"/>
      <c r="J200" s="145"/>
      <c r="K200" s="145"/>
    </row>
    <row r="201" spans="1:11" s="39" customFormat="1" ht="12.75" customHeight="1">
      <c r="A201" s="65"/>
      <c r="B201" s="145"/>
      <c r="C201" s="145"/>
      <c r="D201" s="145"/>
      <c r="E201" s="145"/>
      <c r="F201" s="145"/>
      <c r="G201" s="145"/>
      <c r="H201" s="145"/>
      <c r="I201" s="145"/>
      <c r="J201" s="145"/>
      <c r="K201" s="145"/>
    </row>
    <row r="202" spans="1:11" s="39" customFormat="1" ht="9" customHeight="1">
      <c r="A202" s="65"/>
      <c r="B202" s="145"/>
      <c r="C202" s="145"/>
      <c r="D202" s="145"/>
      <c r="E202" s="145"/>
      <c r="F202" s="145"/>
      <c r="G202" s="145"/>
      <c r="H202" s="145"/>
      <c r="I202" s="145"/>
      <c r="J202" s="145"/>
      <c r="K202" s="145"/>
    </row>
    <row r="203" spans="1:11" ht="12.75" customHeight="1">
      <c r="A203" s="65"/>
      <c r="B203" s="145" t="s">
        <v>282</v>
      </c>
      <c r="C203" s="145"/>
      <c r="D203" s="145"/>
      <c r="E203" s="145"/>
      <c r="F203" s="145"/>
      <c r="G203" s="145"/>
      <c r="H203" s="145"/>
      <c r="I203" s="145"/>
      <c r="J203" s="145"/>
      <c r="K203" s="145"/>
    </row>
    <row r="204" spans="1:11" ht="12.75">
      <c r="A204" s="65"/>
      <c r="B204" s="145"/>
      <c r="C204" s="145"/>
      <c r="D204" s="145"/>
      <c r="E204" s="145"/>
      <c r="F204" s="145"/>
      <c r="G204" s="145"/>
      <c r="H204" s="145"/>
      <c r="I204" s="145"/>
      <c r="J204" s="145"/>
      <c r="K204" s="145"/>
    </row>
    <row r="205" spans="1:11" ht="12.75">
      <c r="A205" s="65"/>
      <c r="B205" s="145"/>
      <c r="C205" s="145"/>
      <c r="D205" s="145"/>
      <c r="E205" s="145"/>
      <c r="F205" s="145"/>
      <c r="G205" s="145"/>
      <c r="H205" s="145"/>
      <c r="I205" s="145"/>
      <c r="J205" s="145"/>
      <c r="K205" s="145"/>
    </row>
    <row r="206" spans="1:11" ht="12.75">
      <c r="A206" s="65"/>
      <c r="B206" s="145"/>
      <c r="C206" s="145"/>
      <c r="D206" s="145"/>
      <c r="E206" s="145"/>
      <c r="F206" s="145"/>
      <c r="G206" s="145"/>
      <c r="H206" s="145"/>
      <c r="I206" s="145"/>
      <c r="J206" s="145"/>
      <c r="K206" s="145"/>
    </row>
    <row r="207" spans="1:11" ht="15.75" customHeight="1">
      <c r="A207" s="65"/>
      <c r="B207" s="145"/>
      <c r="C207" s="145"/>
      <c r="D207" s="145"/>
      <c r="E207" s="145"/>
      <c r="F207" s="145"/>
      <c r="G207" s="145"/>
      <c r="H207" s="145"/>
      <c r="I207" s="145"/>
      <c r="J207" s="145"/>
      <c r="K207" s="145"/>
    </row>
    <row r="208" spans="1:11" ht="12.75">
      <c r="A208" s="65"/>
      <c r="B208" s="139"/>
      <c r="C208" s="139"/>
      <c r="D208" s="139"/>
      <c r="E208" s="139"/>
      <c r="F208" s="139"/>
      <c r="G208" s="139"/>
      <c r="H208" s="139"/>
      <c r="I208" s="139"/>
      <c r="J208" s="139"/>
      <c r="K208" s="139"/>
    </row>
    <row r="209" spans="1:9" ht="12.75">
      <c r="A209" s="65"/>
      <c r="B209" s="39"/>
      <c r="C209" s="39"/>
      <c r="D209" s="39"/>
      <c r="E209" s="39"/>
      <c r="F209" s="39"/>
      <c r="G209" s="39"/>
      <c r="H209" s="39"/>
      <c r="I209" s="39"/>
    </row>
    <row r="210" spans="1:9" ht="12.75">
      <c r="A210" s="74" t="s">
        <v>82</v>
      </c>
      <c r="B210" s="54" t="s">
        <v>83</v>
      </c>
      <c r="C210" s="39"/>
      <c r="D210" s="39"/>
      <c r="E210" s="39"/>
      <c r="F210" s="39"/>
      <c r="G210" s="39"/>
      <c r="H210" s="39"/>
      <c r="I210" s="39"/>
    </row>
    <row r="211" spans="1:9" ht="12.75">
      <c r="A211" s="65"/>
      <c r="B211" s="39"/>
      <c r="C211" s="39"/>
      <c r="D211" s="39"/>
      <c r="E211" s="39"/>
      <c r="F211" s="39"/>
      <c r="G211" s="39"/>
      <c r="H211" s="39"/>
      <c r="I211" s="39"/>
    </row>
    <row r="212" spans="1:11" ht="12.75" customHeight="1">
      <c r="A212" s="65"/>
      <c r="B212" s="145" t="s">
        <v>279</v>
      </c>
      <c r="C212" s="145"/>
      <c r="D212" s="145"/>
      <c r="E212" s="145"/>
      <c r="F212" s="145"/>
      <c r="G212" s="145"/>
      <c r="H212" s="145"/>
      <c r="I212" s="145"/>
      <c r="J212" s="145"/>
      <c r="K212" s="145"/>
    </row>
    <row r="213" spans="1:11" ht="12.75">
      <c r="A213" s="65"/>
      <c r="B213" s="145"/>
      <c r="C213" s="145"/>
      <c r="D213" s="145"/>
      <c r="E213" s="145"/>
      <c r="F213" s="145"/>
      <c r="G213" s="145"/>
      <c r="H213" s="145"/>
      <c r="I213" s="145"/>
      <c r="J213" s="145"/>
      <c r="K213" s="145"/>
    </row>
    <row r="214" spans="1:11" ht="12.75">
      <c r="A214" s="65"/>
      <c r="B214" s="145"/>
      <c r="C214" s="145"/>
      <c r="D214" s="145"/>
      <c r="E214" s="145"/>
      <c r="F214" s="145"/>
      <c r="G214" s="145"/>
      <c r="H214" s="145"/>
      <c r="I214" s="145"/>
      <c r="J214" s="145"/>
      <c r="K214" s="145"/>
    </row>
    <row r="215" spans="1:11" ht="12.75">
      <c r="A215" s="65"/>
      <c r="B215" s="145"/>
      <c r="C215" s="145"/>
      <c r="D215" s="145"/>
      <c r="E215" s="145"/>
      <c r="F215" s="145"/>
      <c r="G215" s="145"/>
      <c r="H215" s="145"/>
      <c r="I215" s="145"/>
      <c r="J215" s="145"/>
      <c r="K215" s="145"/>
    </row>
    <row r="216" spans="1:11" ht="12.75">
      <c r="A216" s="65"/>
      <c r="B216" s="68"/>
      <c r="C216" s="68"/>
      <c r="D216" s="68"/>
      <c r="E216" s="68"/>
      <c r="F216" s="68"/>
      <c r="G216" s="68"/>
      <c r="H216" s="68"/>
      <c r="I216" s="68"/>
      <c r="J216" s="68"/>
      <c r="K216" s="68"/>
    </row>
    <row r="217" spans="1:11" ht="12.75">
      <c r="A217" s="65"/>
      <c r="B217" s="68"/>
      <c r="C217" s="68"/>
      <c r="D217" s="68"/>
      <c r="E217" s="68"/>
      <c r="F217" s="68"/>
      <c r="G217" s="68"/>
      <c r="H217" s="68"/>
      <c r="I217" s="68"/>
      <c r="J217" s="68"/>
      <c r="K217" s="68"/>
    </row>
    <row r="218" spans="1:9" s="62" customFormat="1" ht="11.25" customHeight="1">
      <c r="A218" s="150" t="s">
        <v>166</v>
      </c>
      <c r="B218" s="150"/>
      <c r="C218" s="150"/>
      <c r="D218" s="150"/>
      <c r="E218" s="150"/>
      <c r="F218" s="150"/>
      <c r="G218" s="150"/>
      <c r="H218" s="150"/>
      <c r="I218" s="150"/>
    </row>
    <row r="219" spans="1:9" s="62" customFormat="1" ht="12.75">
      <c r="A219" s="150"/>
      <c r="B219" s="150"/>
      <c r="C219" s="150"/>
      <c r="D219" s="150"/>
      <c r="E219" s="150"/>
      <c r="F219" s="150"/>
      <c r="G219" s="150"/>
      <c r="H219" s="150"/>
      <c r="I219" s="150"/>
    </row>
    <row r="220" spans="1:11" ht="12.75">
      <c r="A220" s="65"/>
      <c r="B220" s="68"/>
      <c r="C220" s="68"/>
      <c r="D220" s="68"/>
      <c r="E220" s="68"/>
      <c r="F220" s="68"/>
      <c r="G220" s="68"/>
      <c r="H220" s="68"/>
      <c r="I220" s="68"/>
      <c r="J220" s="68"/>
      <c r="K220" s="68"/>
    </row>
    <row r="221" spans="1:4" ht="12.75">
      <c r="A221" s="59" t="s">
        <v>84</v>
      </c>
      <c r="B221" s="54" t="s">
        <v>85</v>
      </c>
      <c r="C221" s="39"/>
      <c r="D221" s="39"/>
    </row>
    <row r="222" spans="2:4" ht="8.25" customHeight="1">
      <c r="B222" s="39"/>
      <c r="C222" s="39"/>
      <c r="D222" s="39"/>
    </row>
    <row r="223" spans="2:11" ht="12.75" customHeight="1">
      <c r="B223" s="145" t="s">
        <v>283</v>
      </c>
      <c r="C223" s="145"/>
      <c r="D223" s="145"/>
      <c r="E223" s="145"/>
      <c r="F223" s="145"/>
      <c r="G223" s="145"/>
      <c r="H223" s="145"/>
      <c r="I223" s="145"/>
      <c r="J223" s="145"/>
      <c r="K223" s="145"/>
    </row>
    <row r="224" spans="2:11" ht="12.75">
      <c r="B224" s="145"/>
      <c r="C224" s="145"/>
      <c r="D224" s="145"/>
      <c r="E224" s="145"/>
      <c r="F224" s="145"/>
      <c r="G224" s="145"/>
      <c r="H224" s="145"/>
      <c r="I224" s="145"/>
      <c r="J224" s="145"/>
      <c r="K224" s="145"/>
    </row>
    <row r="225" spans="2:11" ht="12.75">
      <c r="B225" s="145"/>
      <c r="C225" s="145"/>
      <c r="D225" s="145"/>
      <c r="E225" s="145"/>
      <c r="F225" s="145"/>
      <c r="G225" s="145"/>
      <c r="H225" s="145"/>
      <c r="I225" s="145"/>
      <c r="J225" s="145"/>
      <c r="K225" s="145"/>
    </row>
    <row r="226" spans="2:11" ht="12.75">
      <c r="B226" s="145"/>
      <c r="C226" s="145"/>
      <c r="D226" s="145"/>
      <c r="E226" s="145"/>
      <c r="F226" s="145"/>
      <c r="G226" s="145"/>
      <c r="H226" s="145"/>
      <c r="I226" s="145"/>
      <c r="J226" s="145"/>
      <c r="K226" s="145"/>
    </row>
    <row r="227" spans="2:11" ht="12.75">
      <c r="B227" s="145"/>
      <c r="C227" s="145"/>
      <c r="D227" s="145"/>
      <c r="E227" s="145"/>
      <c r="F227" s="145"/>
      <c r="G227" s="145"/>
      <c r="H227" s="145"/>
      <c r="I227" s="145"/>
      <c r="J227" s="145"/>
      <c r="K227" s="145"/>
    </row>
    <row r="228" spans="2:11" ht="12.75">
      <c r="B228" s="145"/>
      <c r="C228" s="145"/>
      <c r="D228" s="145"/>
      <c r="E228" s="145"/>
      <c r="F228" s="145"/>
      <c r="G228" s="145"/>
      <c r="H228" s="145"/>
      <c r="I228" s="145"/>
      <c r="J228" s="145"/>
      <c r="K228" s="145"/>
    </row>
    <row r="229" spans="2:11" ht="12.75">
      <c r="B229" s="68"/>
      <c r="C229" s="68"/>
      <c r="D229" s="68"/>
      <c r="E229" s="68"/>
      <c r="F229" s="68"/>
      <c r="G229" s="68"/>
      <c r="H229" s="68"/>
      <c r="I229" s="68"/>
      <c r="J229" s="68"/>
      <c r="K229" s="68"/>
    </row>
    <row r="230" spans="2:11" ht="12.75">
      <c r="B230" s="88"/>
      <c r="C230" s="88"/>
      <c r="D230" s="88"/>
      <c r="E230" s="88"/>
      <c r="F230" s="88"/>
      <c r="G230" s="88"/>
      <c r="H230" s="88"/>
      <c r="I230" s="88"/>
      <c r="J230" s="88"/>
      <c r="K230" s="88"/>
    </row>
    <row r="231" spans="1:2" ht="12.75">
      <c r="A231" s="59" t="s">
        <v>86</v>
      </c>
      <c r="B231" s="9" t="s">
        <v>87</v>
      </c>
    </row>
    <row r="233" spans="2:9" ht="15" customHeight="1">
      <c r="B233" s="39" t="s">
        <v>121</v>
      </c>
      <c r="C233" s="61"/>
      <c r="D233" s="61"/>
      <c r="E233" s="61"/>
      <c r="F233" s="61"/>
      <c r="G233" s="61"/>
      <c r="H233" s="61"/>
      <c r="I233" s="61"/>
    </row>
    <row r="234" spans="2:9" ht="15" customHeight="1">
      <c r="B234" s="61"/>
      <c r="C234" s="61"/>
      <c r="D234" s="61"/>
      <c r="E234" s="61"/>
      <c r="F234" s="61"/>
      <c r="G234" s="61"/>
      <c r="H234" s="61"/>
      <c r="I234" s="61"/>
    </row>
    <row r="235" spans="2:9" ht="12.75">
      <c r="B235" s="61"/>
      <c r="C235" s="61"/>
      <c r="D235" s="61"/>
      <c r="E235" s="61"/>
      <c r="F235" s="61"/>
      <c r="G235" s="61"/>
      <c r="H235" s="61"/>
      <c r="I235" s="61"/>
    </row>
    <row r="236" spans="1:8" ht="12.75">
      <c r="A236" s="74" t="s">
        <v>88</v>
      </c>
      <c r="B236" s="54" t="s">
        <v>7</v>
      </c>
      <c r="C236" s="39"/>
      <c r="D236" s="39"/>
      <c r="E236" s="39"/>
      <c r="F236" s="39"/>
      <c r="G236" s="39"/>
      <c r="H236" s="39"/>
    </row>
    <row r="237" spans="1:11" ht="12.75">
      <c r="A237" s="65"/>
      <c r="B237" s="39"/>
      <c r="C237" s="39"/>
      <c r="D237" s="39"/>
      <c r="F237" s="39"/>
      <c r="G237" s="40" t="s">
        <v>23</v>
      </c>
      <c r="H237" s="39"/>
      <c r="I237" s="39"/>
      <c r="J237" s="39"/>
      <c r="K237" s="40" t="s">
        <v>23</v>
      </c>
    </row>
    <row r="238" spans="1:11" ht="12.75">
      <c r="A238" s="65"/>
      <c r="B238" s="39"/>
      <c r="C238" s="39"/>
      <c r="D238" s="39"/>
      <c r="E238" s="40" t="s">
        <v>22</v>
      </c>
      <c r="F238" s="39"/>
      <c r="G238" s="40" t="s">
        <v>24</v>
      </c>
      <c r="H238" s="40"/>
      <c r="I238" s="40" t="s">
        <v>22</v>
      </c>
      <c r="J238" s="40"/>
      <c r="K238" s="40" t="s">
        <v>24</v>
      </c>
    </row>
    <row r="239" spans="1:11" ht="12.75">
      <c r="A239" s="65"/>
      <c r="B239" s="39"/>
      <c r="C239" s="39"/>
      <c r="D239" s="39"/>
      <c r="E239" s="40" t="s">
        <v>15</v>
      </c>
      <c r="F239" s="39"/>
      <c r="G239" s="40" t="s">
        <v>15</v>
      </c>
      <c r="H239" s="40"/>
      <c r="I239" s="40" t="s">
        <v>25</v>
      </c>
      <c r="J239" s="40"/>
      <c r="K239" s="40" t="s">
        <v>28</v>
      </c>
    </row>
    <row r="240" spans="1:11" ht="12.75">
      <c r="A240" s="65"/>
      <c r="B240" s="39"/>
      <c r="C240" s="39"/>
      <c r="D240" s="39"/>
      <c r="E240" s="40" t="s">
        <v>234</v>
      </c>
      <c r="F240" s="39"/>
      <c r="G240" s="40" t="s">
        <v>235</v>
      </c>
      <c r="H240" s="40"/>
      <c r="I240" s="40" t="s">
        <v>234</v>
      </c>
      <c r="J240" s="40"/>
      <c r="K240" s="40" t="s">
        <v>235</v>
      </c>
    </row>
    <row r="241" spans="1:11" ht="12.75">
      <c r="A241" s="65"/>
      <c r="C241" s="39"/>
      <c r="D241" s="39"/>
      <c r="E241" s="40" t="s">
        <v>8</v>
      </c>
      <c r="F241" s="39"/>
      <c r="G241" s="40" t="s">
        <v>8</v>
      </c>
      <c r="H241" s="40"/>
      <c r="I241" s="40" t="s">
        <v>8</v>
      </c>
      <c r="J241" s="40"/>
      <c r="K241" s="40" t="s">
        <v>8</v>
      </c>
    </row>
    <row r="242" spans="1:11" ht="12.75">
      <c r="A242" s="65"/>
      <c r="B242" s="39" t="s">
        <v>89</v>
      </c>
      <c r="C242" s="39"/>
      <c r="D242" s="39"/>
      <c r="E242" s="39"/>
      <c r="F242" s="39"/>
      <c r="G242" s="39"/>
      <c r="H242" s="39"/>
      <c r="I242" s="39"/>
      <c r="J242" s="39"/>
      <c r="K242" s="39"/>
    </row>
    <row r="243" spans="1:11" ht="12.75" customHeight="1">
      <c r="A243" s="65"/>
      <c r="B243" s="39" t="s">
        <v>90</v>
      </c>
      <c r="C243" s="39"/>
      <c r="D243" s="39"/>
      <c r="E243" s="2">
        <v>547</v>
      </c>
      <c r="F243" s="39"/>
      <c r="G243" s="2">
        <v>859</v>
      </c>
      <c r="H243" s="66"/>
      <c r="I243" s="66">
        <v>1597</v>
      </c>
      <c r="J243" s="66"/>
      <c r="K243" s="2">
        <v>1540</v>
      </c>
    </row>
    <row r="244" spans="1:11" ht="12.75" customHeight="1">
      <c r="A244" s="65"/>
      <c r="B244" s="39" t="s">
        <v>251</v>
      </c>
      <c r="C244" s="39"/>
      <c r="D244" s="39"/>
      <c r="E244" s="2">
        <v>0</v>
      </c>
      <c r="F244" s="39"/>
      <c r="G244" s="2">
        <v>-28</v>
      </c>
      <c r="H244" s="66"/>
      <c r="I244" s="66">
        <v>0</v>
      </c>
      <c r="J244" s="66"/>
      <c r="K244" s="2">
        <v>-28</v>
      </c>
    </row>
    <row r="245" spans="1:11" ht="12.75">
      <c r="A245" s="65"/>
      <c r="B245" s="39" t="s">
        <v>91</v>
      </c>
      <c r="C245" s="39"/>
      <c r="D245" s="39"/>
      <c r="E245" s="2"/>
      <c r="F245" s="39"/>
      <c r="G245" s="39"/>
      <c r="H245" s="66"/>
      <c r="I245" s="66"/>
      <c r="J245" s="66"/>
      <c r="K245" s="39"/>
    </row>
    <row r="246" spans="1:11" ht="12.75">
      <c r="A246" s="65"/>
      <c r="B246" s="39" t="s">
        <v>92</v>
      </c>
      <c r="C246" s="39"/>
      <c r="D246" s="39"/>
      <c r="E246" s="66"/>
      <c r="F246" s="66"/>
      <c r="G246" s="66"/>
      <c r="H246" s="66"/>
      <c r="I246" s="66"/>
      <c r="J246" s="66"/>
      <c r="K246" s="66"/>
    </row>
    <row r="247" spans="1:11" ht="12.75">
      <c r="A247" s="65"/>
      <c r="B247" s="39" t="s">
        <v>90</v>
      </c>
      <c r="C247" s="39"/>
      <c r="D247" s="39"/>
      <c r="E247" s="66">
        <v>100</v>
      </c>
      <c r="F247" s="66"/>
      <c r="G247" s="66">
        <v>44</v>
      </c>
      <c r="H247" s="66"/>
      <c r="I247" s="66">
        <v>194</v>
      </c>
      <c r="J247" s="66"/>
      <c r="K247" s="66">
        <v>144</v>
      </c>
    </row>
    <row r="248" spans="1:11" ht="6" customHeight="1">
      <c r="A248" s="65"/>
      <c r="B248" s="39"/>
      <c r="C248" s="39"/>
      <c r="D248" s="39"/>
      <c r="E248" s="67"/>
      <c r="F248" s="66"/>
      <c r="G248" s="66"/>
      <c r="H248" s="67"/>
      <c r="I248" s="67"/>
      <c r="J248" s="67"/>
      <c r="K248" s="66"/>
    </row>
    <row r="249" spans="1:11" ht="13.5" thickBot="1">
      <c r="A249" s="65"/>
      <c r="B249" s="39"/>
      <c r="C249" s="39"/>
      <c r="D249" s="39"/>
      <c r="E249" s="49">
        <f>SUM(E243:E248)</f>
        <v>647</v>
      </c>
      <c r="F249" s="66"/>
      <c r="G249" s="49">
        <f>SUM(G243:G248)</f>
        <v>875</v>
      </c>
      <c r="H249" s="1"/>
      <c r="I249" s="49">
        <f>SUM(I243:I248)</f>
        <v>1791</v>
      </c>
      <c r="J249" s="1"/>
      <c r="K249" s="49">
        <f>SUM(K243:K248)</f>
        <v>1656</v>
      </c>
    </row>
    <row r="250" spans="1:9" ht="13.5" thickTop="1">
      <c r="A250" s="65"/>
      <c r="B250" s="39"/>
      <c r="C250" s="39"/>
      <c r="D250" s="39"/>
      <c r="E250" s="39"/>
      <c r="F250" s="39"/>
      <c r="G250" s="39"/>
      <c r="H250" s="39"/>
      <c r="I250" s="39"/>
    </row>
    <row r="251" spans="1:11" ht="12.75" customHeight="1">
      <c r="A251" s="59"/>
      <c r="B251" s="145" t="s">
        <v>266</v>
      </c>
      <c r="C251" s="145"/>
      <c r="D251" s="145"/>
      <c r="E251" s="145"/>
      <c r="F251" s="145"/>
      <c r="G251" s="145"/>
      <c r="H251" s="145"/>
      <c r="I251" s="145"/>
      <c r="J251" s="145"/>
      <c r="K251" s="145"/>
    </row>
    <row r="252" spans="1:11" ht="12.75">
      <c r="A252" s="59"/>
      <c r="B252" s="145"/>
      <c r="C252" s="145"/>
      <c r="D252" s="145"/>
      <c r="E252" s="145"/>
      <c r="F252" s="145"/>
      <c r="G252" s="145"/>
      <c r="H252" s="145"/>
      <c r="I252" s="145"/>
      <c r="J252" s="145"/>
      <c r="K252" s="145"/>
    </row>
    <row r="253" spans="1:11" ht="12.75">
      <c r="A253" s="59"/>
      <c r="B253" s="145"/>
      <c r="C253" s="145"/>
      <c r="D253" s="145"/>
      <c r="E253" s="145"/>
      <c r="F253" s="145"/>
      <c r="G253" s="145"/>
      <c r="H253" s="145"/>
      <c r="I253" s="145"/>
      <c r="J253" s="145"/>
      <c r="K253" s="145"/>
    </row>
    <row r="254" spans="1:11" ht="12.75">
      <c r="A254" s="59"/>
      <c r="B254" s="145"/>
      <c r="C254" s="145"/>
      <c r="D254" s="145"/>
      <c r="E254" s="145"/>
      <c r="F254" s="145"/>
      <c r="G254" s="145"/>
      <c r="H254" s="145"/>
      <c r="I254" s="145"/>
      <c r="J254" s="145"/>
      <c r="K254" s="145"/>
    </row>
    <row r="255" spans="1:4" ht="11.25" customHeight="1">
      <c r="A255" s="59" t="s">
        <v>93</v>
      </c>
      <c r="B255" s="54" t="s">
        <v>94</v>
      </c>
      <c r="C255" s="39"/>
      <c r="D255" s="39"/>
    </row>
    <row r="260" spans="1:4" ht="12.75">
      <c r="A260" s="59" t="s">
        <v>95</v>
      </c>
      <c r="B260" s="54" t="s">
        <v>96</v>
      </c>
      <c r="C260" s="39"/>
      <c r="D260" s="39"/>
    </row>
    <row r="262" spans="2:11" ht="12.75" customHeight="1">
      <c r="B262" s="144" t="s">
        <v>187</v>
      </c>
      <c r="C262" s="144"/>
      <c r="D262" s="144"/>
      <c r="E262" s="144"/>
      <c r="F262" s="144"/>
      <c r="G262" s="144"/>
      <c r="H262" s="144"/>
      <c r="I262" s="144"/>
      <c r="J262" s="144"/>
      <c r="K262" s="144"/>
    </row>
    <row r="263" spans="2:9" ht="12.75">
      <c r="B263" s="61"/>
      <c r="C263" s="61"/>
      <c r="D263" s="61"/>
      <c r="E263" s="61"/>
      <c r="F263" s="61"/>
      <c r="G263" s="61"/>
      <c r="H263" s="61"/>
      <c r="I263" s="61"/>
    </row>
    <row r="264" spans="2:7" ht="12.75">
      <c r="B264" s="39"/>
      <c r="C264" s="39"/>
      <c r="D264" s="39"/>
      <c r="E264" s="3"/>
      <c r="F264" s="2"/>
      <c r="G264" s="3"/>
    </row>
    <row r="265" spans="1:9" ht="12.75">
      <c r="A265" s="74" t="s">
        <v>97</v>
      </c>
      <c r="B265" s="54" t="s">
        <v>122</v>
      </c>
      <c r="C265" s="68"/>
      <c r="D265" s="68"/>
      <c r="E265" s="68"/>
      <c r="F265" s="68"/>
      <c r="G265" s="68"/>
      <c r="H265" s="68"/>
      <c r="I265" s="68"/>
    </row>
    <row r="266" spans="2:9" ht="12.75">
      <c r="B266" s="68"/>
      <c r="C266" s="68"/>
      <c r="D266" s="68"/>
      <c r="E266" s="68"/>
      <c r="F266" s="68"/>
      <c r="G266" s="68"/>
      <c r="H266" s="68"/>
      <c r="I266" s="68"/>
    </row>
    <row r="267" ht="12.75">
      <c r="A267" s="5"/>
    </row>
    <row r="268" spans="1:2" ht="12.75">
      <c r="A268" s="59"/>
      <c r="B268" s="9"/>
    </row>
    <row r="269" spans="1:9" s="62" customFormat="1" ht="12.75">
      <c r="A269" s="63"/>
      <c r="B269" s="153"/>
      <c r="C269" s="153"/>
      <c r="D269" s="153"/>
      <c r="E269" s="153"/>
      <c r="F269" s="153"/>
      <c r="G269" s="153"/>
      <c r="H269" s="153"/>
      <c r="I269" s="153"/>
    </row>
    <row r="270" spans="1:9" s="62" customFormat="1" ht="12.75">
      <c r="A270" s="63"/>
      <c r="B270" s="153"/>
      <c r="C270" s="153"/>
      <c r="D270" s="153"/>
      <c r="E270" s="153"/>
      <c r="F270" s="153"/>
      <c r="G270" s="153"/>
      <c r="H270" s="153"/>
      <c r="I270" s="153"/>
    </row>
    <row r="271" spans="1:9" s="62" customFormat="1" ht="12.75">
      <c r="A271" s="63"/>
      <c r="B271" s="99"/>
      <c r="C271" s="99"/>
      <c r="D271" s="99"/>
      <c r="E271" s="99"/>
      <c r="F271" s="99"/>
      <c r="G271" s="99"/>
      <c r="H271" s="99"/>
      <c r="I271" s="99"/>
    </row>
    <row r="272" spans="1:9" s="62" customFormat="1" ht="12.75">
      <c r="A272" s="63"/>
      <c r="B272" s="99"/>
      <c r="C272" s="99"/>
      <c r="D272" s="99"/>
      <c r="E272" s="99"/>
      <c r="F272" s="99"/>
      <c r="G272" s="99"/>
      <c r="H272" s="99"/>
      <c r="I272" s="99"/>
    </row>
    <row r="273" spans="1:9" s="62" customFormat="1" ht="12.75">
      <c r="A273" s="63"/>
      <c r="B273" s="99"/>
      <c r="C273" s="99"/>
      <c r="D273" s="99"/>
      <c r="E273" s="99"/>
      <c r="F273" s="99"/>
      <c r="G273" s="99"/>
      <c r="H273" s="99"/>
      <c r="I273" s="99"/>
    </row>
    <row r="274" spans="1:9" s="62" customFormat="1" ht="12" customHeight="1">
      <c r="A274" s="63"/>
      <c r="B274" s="64"/>
      <c r="C274" s="64"/>
      <c r="D274" s="64"/>
      <c r="E274" s="100"/>
      <c r="F274" s="101"/>
      <c r="H274" s="46"/>
      <c r="I274" s="64"/>
    </row>
    <row r="275" spans="1:9" s="62" customFormat="1" ht="11.25" customHeight="1">
      <c r="A275" s="150" t="s">
        <v>166</v>
      </c>
      <c r="B275" s="150"/>
      <c r="C275" s="150"/>
      <c r="D275" s="150"/>
      <c r="E275" s="150"/>
      <c r="F275" s="150"/>
      <c r="G275" s="150"/>
      <c r="H275" s="150"/>
      <c r="I275" s="150"/>
    </row>
    <row r="276" spans="1:9" s="62" customFormat="1" ht="12.75">
      <c r="A276" s="150"/>
      <c r="B276" s="150"/>
      <c r="C276" s="150"/>
      <c r="D276" s="150"/>
      <c r="E276" s="150"/>
      <c r="F276" s="150"/>
      <c r="G276" s="150"/>
      <c r="H276" s="150"/>
      <c r="I276" s="150"/>
    </row>
    <row r="277" spans="1:9" s="62" customFormat="1" ht="12.75">
      <c r="A277" s="63"/>
      <c r="B277" s="64"/>
      <c r="C277" s="64"/>
      <c r="D277" s="64"/>
      <c r="E277" s="100"/>
      <c r="F277" s="100"/>
      <c r="H277" s="46"/>
      <c r="I277" s="64"/>
    </row>
    <row r="278" spans="1:9" ht="12.75">
      <c r="A278" s="74" t="s">
        <v>97</v>
      </c>
      <c r="B278" s="54" t="s">
        <v>273</v>
      </c>
      <c r="C278" s="68"/>
      <c r="D278" s="68"/>
      <c r="E278" s="68"/>
      <c r="F278" s="68"/>
      <c r="G278" s="68"/>
      <c r="H278" s="68"/>
      <c r="I278" s="68"/>
    </row>
    <row r="279" spans="1:9" s="62" customFormat="1" ht="12.75">
      <c r="A279" s="63"/>
      <c r="B279" s="64"/>
      <c r="C279" s="64"/>
      <c r="D279" s="64"/>
      <c r="E279" s="64"/>
      <c r="F279" s="64"/>
      <c r="H279" s="46"/>
      <c r="I279" s="64"/>
    </row>
    <row r="280" spans="1:9" s="62" customFormat="1" ht="12.75">
      <c r="A280" s="63"/>
      <c r="B280" s="64"/>
      <c r="C280" s="64"/>
      <c r="D280" s="64"/>
      <c r="E280" s="67"/>
      <c r="F280" s="3"/>
      <c r="H280" s="17"/>
      <c r="I280" s="64"/>
    </row>
    <row r="281" spans="1:9" s="62" customFormat="1" ht="12.75">
      <c r="A281" s="63"/>
      <c r="B281" s="64"/>
      <c r="C281" s="64"/>
      <c r="D281" s="64"/>
      <c r="E281" s="67"/>
      <c r="F281" s="3"/>
      <c r="G281" s="64"/>
      <c r="H281" s="3"/>
      <c r="I281" s="64"/>
    </row>
    <row r="282" spans="1:9" s="62" customFormat="1" ht="12.75">
      <c r="A282" s="63"/>
      <c r="B282" s="64"/>
      <c r="C282" s="64"/>
      <c r="D282" s="64"/>
      <c r="E282" s="67"/>
      <c r="F282" s="3"/>
      <c r="G282" s="64"/>
      <c r="H282" s="3"/>
      <c r="I282" s="64"/>
    </row>
    <row r="283" spans="1:9" s="62" customFormat="1" ht="12.75">
      <c r="A283" s="63"/>
      <c r="B283" s="64"/>
      <c r="C283" s="64"/>
      <c r="D283" s="64"/>
      <c r="E283" s="67"/>
      <c r="F283" s="3"/>
      <c r="G283" s="64"/>
      <c r="H283" s="3"/>
      <c r="I283" s="64"/>
    </row>
    <row r="284" spans="1:9" s="62" customFormat="1" ht="12.75">
      <c r="A284" s="63"/>
      <c r="B284" s="64"/>
      <c r="C284" s="64"/>
      <c r="D284" s="64"/>
      <c r="E284" s="67"/>
      <c r="F284" s="3"/>
      <c r="G284" s="64"/>
      <c r="H284" s="3"/>
      <c r="I284" s="64"/>
    </row>
    <row r="285" spans="1:9" s="62" customFormat="1" ht="12.75">
      <c r="A285" s="63"/>
      <c r="B285" s="64"/>
      <c r="C285" s="64"/>
      <c r="D285" s="64"/>
      <c r="E285" s="67"/>
      <c r="F285" s="3"/>
      <c r="G285" s="64"/>
      <c r="H285" s="3"/>
      <c r="I285" s="64"/>
    </row>
    <row r="286" spans="1:9" s="62" customFormat="1" ht="12.75">
      <c r="A286" s="63"/>
      <c r="B286" s="64"/>
      <c r="C286" s="64"/>
      <c r="D286" s="64"/>
      <c r="E286" s="67"/>
      <c r="F286" s="3"/>
      <c r="G286" s="64"/>
      <c r="H286" s="3"/>
      <c r="I286" s="64"/>
    </row>
    <row r="287" spans="1:9" s="62" customFormat="1" ht="12.75">
      <c r="A287" s="63"/>
      <c r="B287" s="64"/>
      <c r="C287" s="64"/>
      <c r="D287" s="64"/>
      <c r="E287" s="67"/>
      <c r="F287" s="3"/>
      <c r="G287" s="64"/>
      <c r="H287" s="3"/>
      <c r="I287" s="64"/>
    </row>
    <row r="288" spans="1:9" s="62" customFormat="1" ht="12.75">
      <c r="A288" s="63"/>
      <c r="B288" s="64"/>
      <c r="C288" s="64"/>
      <c r="D288" s="64"/>
      <c r="E288" s="67"/>
      <c r="F288" s="3"/>
      <c r="G288" s="64"/>
      <c r="H288" s="3"/>
      <c r="I288" s="64"/>
    </row>
    <row r="289" spans="1:9" s="62" customFormat="1" ht="12.75">
      <c r="A289" s="63"/>
      <c r="B289" s="64"/>
      <c r="C289" s="64"/>
      <c r="D289" s="64"/>
      <c r="E289" s="67"/>
      <c r="F289" s="3"/>
      <c r="G289" s="64"/>
      <c r="H289" s="3"/>
      <c r="I289" s="64"/>
    </row>
    <row r="290" spans="1:9" s="62" customFormat="1" ht="12.75">
      <c r="A290" s="63"/>
      <c r="B290" s="64"/>
      <c r="C290" s="64"/>
      <c r="D290" s="64"/>
      <c r="E290" s="67"/>
      <c r="F290" s="3"/>
      <c r="G290" s="64"/>
      <c r="H290" s="3"/>
      <c r="I290" s="64"/>
    </row>
    <row r="291" spans="1:9" s="62" customFormat="1" ht="12.75">
      <c r="A291" s="63"/>
      <c r="B291" s="64"/>
      <c r="C291" s="64"/>
      <c r="D291" s="64"/>
      <c r="E291" s="67"/>
      <c r="F291" s="3"/>
      <c r="G291" s="64"/>
      <c r="H291" s="3"/>
      <c r="I291" s="64"/>
    </row>
    <row r="292" spans="1:9" s="62" customFormat="1" ht="12.75">
      <c r="A292" s="63"/>
      <c r="B292" s="64"/>
      <c r="C292" s="64"/>
      <c r="D292" s="64"/>
      <c r="E292" s="67"/>
      <c r="F292" s="3"/>
      <c r="G292" s="64"/>
      <c r="H292" s="3"/>
      <c r="I292" s="64"/>
    </row>
    <row r="293" spans="1:9" s="62" customFormat="1" ht="12.75">
      <c r="A293" s="63"/>
      <c r="B293" s="64"/>
      <c r="C293" s="64"/>
      <c r="D293" s="64"/>
      <c r="E293" s="67"/>
      <c r="F293" s="3"/>
      <c r="G293" s="64"/>
      <c r="H293" s="3"/>
      <c r="I293" s="64"/>
    </row>
    <row r="294" spans="1:9" s="62" customFormat="1" ht="12.75">
      <c r="A294" s="63"/>
      <c r="B294" s="64"/>
      <c r="C294" s="64"/>
      <c r="D294" s="64"/>
      <c r="E294" s="67"/>
      <c r="F294" s="3"/>
      <c r="G294" s="64"/>
      <c r="H294" s="3"/>
      <c r="I294" s="64"/>
    </row>
    <row r="295" spans="1:5" ht="12.75">
      <c r="A295" s="59" t="s">
        <v>98</v>
      </c>
      <c r="B295" s="69" t="s">
        <v>99</v>
      </c>
      <c r="C295" s="39"/>
      <c r="D295" s="39"/>
      <c r="E295" s="54"/>
    </row>
    <row r="296" spans="1:2" ht="7.5" customHeight="1">
      <c r="A296" s="59"/>
      <c r="B296" s="9"/>
    </row>
    <row r="297" spans="1:7" ht="12.75">
      <c r="A297" s="59"/>
      <c r="B297" s="64" t="s">
        <v>267</v>
      </c>
      <c r="C297" s="64"/>
      <c r="D297" s="64"/>
      <c r="E297" s="64"/>
      <c r="F297" s="64"/>
      <c r="G297" s="64"/>
    </row>
    <row r="298" spans="1:7" ht="6.75" customHeight="1">
      <c r="A298" s="59"/>
      <c r="B298" s="64"/>
      <c r="C298" s="64"/>
      <c r="D298" s="64"/>
      <c r="E298" s="64"/>
      <c r="F298" s="64"/>
      <c r="G298" s="64"/>
    </row>
    <row r="299" spans="1:9" ht="12.75" customHeight="1">
      <c r="A299" s="59"/>
      <c r="B299" s="64"/>
      <c r="C299" s="64"/>
      <c r="D299" s="64"/>
      <c r="E299" s="64"/>
      <c r="F299" s="64"/>
      <c r="G299" s="46" t="s">
        <v>269</v>
      </c>
      <c r="I299" s="6" t="s">
        <v>270</v>
      </c>
    </row>
    <row r="300" spans="1:9" ht="12.75" customHeight="1">
      <c r="A300" s="59"/>
      <c r="B300" s="64"/>
      <c r="C300" s="64"/>
      <c r="D300" s="64"/>
      <c r="E300" s="64"/>
      <c r="F300" s="64"/>
      <c r="G300" s="46" t="s">
        <v>8</v>
      </c>
      <c r="I300" s="46" t="s">
        <v>8</v>
      </c>
    </row>
    <row r="301" spans="1:7" ht="12.75">
      <c r="A301" s="59"/>
      <c r="B301" s="64" t="s">
        <v>268</v>
      </c>
      <c r="C301" s="64"/>
      <c r="D301" s="64"/>
      <c r="E301" s="64"/>
      <c r="F301" s="64"/>
      <c r="G301" s="64"/>
    </row>
    <row r="302" spans="1:9" ht="13.5" thickBot="1">
      <c r="A302" s="59"/>
      <c r="B302" s="64" t="s">
        <v>274</v>
      </c>
      <c r="C302" s="64"/>
      <c r="D302" s="64"/>
      <c r="E302" s="64"/>
      <c r="F302" s="64"/>
      <c r="G302" s="140">
        <v>1000</v>
      </c>
      <c r="I302" s="140">
        <v>1000</v>
      </c>
    </row>
    <row r="303" spans="1:7" ht="13.5" thickTop="1">
      <c r="A303" s="59"/>
      <c r="B303" s="64"/>
      <c r="C303" s="64"/>
      <c r="D303" s="64"/>
      <c r="E303" s="64"/>
      <c r="F303" s="64"/>
      <c r="G303" s="64"/>
    </row>
    <row r="304" spans="1:9" s="62" customFormat="1" ht="12.75">
      <c r="A304" s="117"/>
      <c r="B304" s="117"/>
      <c r="C304" s="117"/>
      <c r="D304" s="117"/>
      <c r="E304" s="117"/>
      <c r="F304" s="117"/>
      <c r="G304" s="117"/>
      <c r="H304" s="117"/>
      <c r="I304" s="117"/>
    </row>
    <row r="305" spans="1:5" ht="12.75">
      <c r="A305" s="59" t="s">
        <v>100</v>
      </c>
      <c r="B305" s="69" t="s">
        <v>101</v>
      </c>
      <c r="C305" s="64"/>
      <c r="D305" s="64"/>
      <c r="E305" s="39"/>
    </row>
    <row r="310" spans="2:9" ht="12.75">
      <c r="B310" s="151" t="s">
        <v>271</v>
      </c>
      <c r="C310" s="151"/>
      <c r="D310" s="151"/>
      <c r="E310" s="151"/>
      <c r="F310" s="151"/>
      <c r="G310" s="151"/>
      <c r="H310" s="151"/>
      <c r="I310" s="151"/>
    </row>
    <row r="311" spans="2:9" ht="12.75">
      <c r="B311" s="151"/>
      <c r="C311" s="151"/>
      <c r="D311" s="151"/>
      <c r="E311" s="151"/>
      <c r="F311" s="151"/>
      <c r="G311" s="151"/>
      <c r="H311" s="151"/>
      <c r="I311" s="151"/>
    </row>
    <row r="312" spans="2:7" ht="25.5">
      <c r="B312" s="60" t="s">
        <v>188</v>
      </c>
      <c r="D312" s="122" t="s">
        <v>189</v>
      </c>
      <c r="E312" s="122" t="s">
        <v>190</v>
      </c>
      <c r="G312" s="125" t="s">
        <v>192</v>
      </c>
    </row>
    <row r="313" spans="4:5" ht="12.75">
      <c r="D313" s="6" t="s">
        <v>232</v>
      </c>
      <c r="E313" s="6" t="s">
        <v>8</v>
      </c>
    </row>
    <row r="314" spans="2:7" ht="12.75">
      <c r="B314" s="5" t="s">
        <v>191</v>
      </c>
      <c r="D314" s="131">
        <v>1128</v>
      </c>
      <c r="E314" s="131">
        <v>4120</v>
      </c>
      <c r="G314" s="116" t="s">
        <v>276</v>
      </c>
    </row>
    <row r="316" spans="2:11" ht="12.75" customHeight="1">
      <c r="B316" s="144" t="s">
        <v>1</v>
      </c>
      <c r="C316" s="144"/>
      <c r="D316" s="144"/>
      <c r="E316" s="144"/>
      <c r="F316" s="144"/>
      <c r="G316" s="144"/>
      <c r="H316" s="144"/>
      <c r="I316" s="144"/>
      <c r="J316" s="144"/>
      <c r="K316" s="144"/>
    </row>
    <row r="317" spans="2:11" ht="12.75">
      <c r="B317" s="144"/>
      <c r="C317" s="144"/>
      <c r="D317" s="144"/>
      <c r="E317" s="144"/>
      <c r="F317" s="144"/>
      <c r="G317" s="144"/>
      <c r="H317" s="144"/>
      <c r="I317" s="144"/>
      <c r="J317" s="144"/>
      <c r="K317" s="144"/>
    </row>
    <row r="319" spans="2:11" ht="12.75" customHeight="1">
      <c r="B319" s="144" t="s">
        <v>193</v>
      </c>
      <c r="C319" s="144"/>
      <c r="D319" s="144"/>
      <c r="E319" s="144"/>
      <c r="F319" s="144"/>
      <c r="G319" s="144"/>
      <c r="H319" s="144"/>
      <c r="I319" s="144"/>
      <c r="J319" s="144"/>
      <c r="K319" s="144"/>
    </row>
    <row r="320" spans="2:11" ht="12.75">
      <c r="B320" s="144"/>
      <c r="C320" s="144"/>
      <c r="D320" s="144"/>
      <c r="E320" s="144"/>
      <c r="F320" s="144"/>
      <c r="G320" s="144"/>
      <c r="H320" s="144"/>
      <c r="I320" s="144"/>
      <c r="J320" s="144"/>
      <c r="K320" s="144"/>
    </row>
    <row r="321" spans="2:11" ht="12.75">
      <c r="B321" s="144"/>
      <c r="C321" s="144"/>
      <c r="D321" s="144"/>
      <c r="E321" s="144"/>
      <c r="F321" s="144"/>
      <c r="G321" s="144"/>
      <c r="H321" s="144"/>
      <c r="I321" s="144"/>
      <c r="J321" s="144"/>
      <c r="K321" s="144"/>
    </row>
    <row r="322" spans="2:11" ht="12.75">
      <c r="B322" s="88"/>
      <c r="C322" s="88"/>
      <c r="D322" s="88"/>
      <c r="E322" s="88"/>
      <c r="F322" s="88"/>
      <c r="G322" s="88"/>
      <c r="H322" s="88"/>
      <c r="I322" s="88"/>
      <c r="J322" s="88"/>
      <c r="K322" s="88"/>
    </row>
    <row r="324" spans="1:8" ht="12.75">
      <c r="A324" s="59" t="s">
        <v>102</v>
      </c>
      <c r="B324" s="9" t="s">
        <v>103</v>
      </c>
      <c r="G324" s="6"/>
      <c r="H324" s="6"/>
    </row>
    <row r="326" spans="2:11" ht="12.75" customHeight="1">
      <c r="B326" s="144" t="s">
        <v>272</v>
      </c>
      <c r="C326" s="144"/>
      <c r="D326" s="144"/>
      <c r="E326" s="144"/>
      <c r="F326" s="144"/>
      <c r="G326" s="144"/>
      <c r="H326" s="144"/>
      <c r="I326" s="144"/>
      <c r="J326" s="144"/>
      <c r="K326" s="144"/>
    </row>
    <row r="327" spans="2:11" ht="12.75">
      <c r="B327" s="144"/>
      <c r="C327" s="144"/>
      <c r="D327" s="144"/>
      <c r="E327" s="144"/>
      <c r="F327" s="144"/>
      <c r="G327" s="144"/>
      <c r="H327" s="144"/>
      <c r="I327" s="144"/>
      <c r="J327" s="144"/>
      <c r="K327" s="144"/>
    </row>
    <row r="328" spans="2:11" ht="12.75">
      <c r="B328" s="144"/>
      <c r="C328" s="144"/>
      <c r="D328" s="144"/>
      <c r="E328" s="144"/>
      <c r="F328" s="144"/>
      <c r="G328" s="144"/>
      <c r="H328" s="144"/>
      <c r="I328" s="144"/>
      <c r="J328" s="144"/>
      <c r="K328" s="144"/>
    </row>
    <row r="330" spans="1:9" s="62" customFormat="1" ht="11.25" customHeight="1">
      <c r="A330" s="150" t="s">
        <v>166</v>
      </c>
      <c r="B330" s="150"/>
      <c r="C330" s="150"/>
      <c r="D330" s="150"/>
      <c r="E330" s="150"/>
      <c r="F330" s="150"/>
      <c r="G330" s="150"/>
      <c r="H330" s="150"/>
      <c r="I330" s="150"/>
    </row>
    <row r="331" spans="1:9" s="62" customFormat="1" ht="12.75">
      <c r="A331" s="150"/>
      <c r="B331" s="150"/>
      <c r="C331" s="150"/>
      <c r="D331" s="150"/>
      <c r="E331" s="150"/>
      <c r="F331" s="150"/>
      <c r="G331" s="150"/>
      <c r="H331" s="150"/>
      <c r="I331" s="150"/>
    </row>
    <row r="332" spans="1:9" s="62" customFormat="1" ht="12.75">
      <c r="A332" s="117"/>
      <c r="B332" s="117"/>
      <c r="C332" s="117"/>
      <c r="D332" s="117"/>
      <c r="E332" s="117"/>
      <c r="F332" s="117"/>
      <c r="G332" s="117"/>
      <c r="H332" s="117"/>
      <c r="I332" s="117"/>
    </row>
    <row r="333" spans="1:2" ht="12.75">
      <c r="A333" s="59" t="s">
        <v>104</v>
      </c>
      <c r="B333" s="9" t="s">
        <v>105</v>
      </c>
    </row>
    <row r="334" ht="12" customHeight="1"/>
    <row r="335" ht="13.5" customHeight="1"/>
    <row r="336" ht="13.5" customHeight="1"/>
    <row r="337" ht="15.75">
      <c r="B337" s="89"/>
    </row>
    <row r="338" spans="1:12" ht="12.75">
      <c r="A338" s="74" t="s">
        <v>106</v>
      </c>
      <c r="B338" s="54" t="s">
        <v>107</v>
      </c>
      <c r="C338" s="39"/>
      <c r="D338" s="39"/>
      <c r="E338" s="37"/>
      <c r="F338" s="37"/>
      <c r="G338" s="37"/>
      <c r="H338" s="37"/>
      <c r="I338" s="37"/>
      <c r="J338" s="37"/>
      <c r="K338" s="37"/>
      <c r="L338" s="37"/>
    </row>
    <row r="339" spans="1:11" ht="12.75">
      <c r="A339" s="75"/>
      <c r="B339" s="76"/>
      <c r="C339" s="37"/>
      <c r="D339" s="37"/>
      <c r="E339" s="37"/>
      <c r="F339" s="37"/>
      <c r="G339" s="37" t="s">
        <v>23</v>
      </c>
      <c r="H339" s="37"/>
      <c r="I339" s="37"/>
      <c r="J339" s="37"/>
      <c r="K339" s="37" t="s">
        <v>23</v>
      </c>
    </row>
    <row r="340" spans="1:12" ht="12.75">
      <c r="A340" s="75"/>
      <c r="B340" s="76"/>
      <c r="C340" s="37"/>
      <c r="D340" s="37"/>
      <c r="E340" s="78" t="s">
        <v>22</v>
      </c>
      <c r="F340" s="78"/>
      <c r="G340" s="78" t="s">
        <v>24</v>
      </c>
      <c r="H340" s="77"/>
      <c r="I340" s="78" t="s">
        <v>22</v>
      </c>
      <c r="J340" s="78"/>
      <c r="K340" s="78" t="s">
        <v>24</v>
      </c>
      <c r="L340" s="70"/>
    </row>
    <row r="341" spans="1:12" ht="12.75">
      <c r="A341" s="75"/>
      <c r="B341" s="76"/>
      <c r="C341" s="37"/>
      <c r="D341" s="37"/>
      <c r="E341" s="78" t="s">
        <v>15</v>
      </c>
      <c r="F341" s="78"/>
      <c r="G341" s="78" t="s">
        <v>15</v>
      </c>
      <c r="H341" s="77"/>
      <c r="I341" s="78" t="s">
        <v>25</v>
      </c>
      <c r="J341" s="78"/>
      <c r="K341" s="78" t="s">
        <v>28</v>
      </c>
      <c r="L341" s="70"/>
    </row>
    <row r="342" spans="1:11" ht="12.75">
      <c r="A342" s="79"/>
      <c r="B342" s="37"/>
      <c r="C342" s="37"/>
      <c r="D342" s="37"/>
      <c r="E342" s="78" t="s">
        <v>234</v>
      </c>
      <c r="F342" s="78"/>
      <c r="G342" s="78" t="s">
        <v>235</v>
      </c>
      <c r="H342" s="37"/>
      <c r="I342" s="78" t="s">
        <v>234</v>
      </c>
      <c r="J342" s="78"/>
      <c r="K342" s="78" t="s">
        <v>235</v>
      </c>
    </row>
    <row r="343" spans="1:11" ht="12.75">
      <c r="A343" s="79"/>
      <c r="B343" s="76" t="s">
        <v>136</v>
      </c>
      <c r="C343" s="37"/>
      <c r="D343" s="37"/>
      <c r="E343" s="78"/>
      <c r="F343" s="78"/>
      <c r="G343" s="78"/>
      <c r="H343" s="37"/>
      <c r="I343" s="78"/>
      <c r="J343" s="78"/>
      <c r="K343" s="78"/>
    </row>
    <row r="344" spans="1:11" ht="13.5" thickBot="1">
      <c r="A344" s="79"/>
      <c r="B344" s="37" t="s">
        <v>130</v>
      </c>
      <c r="C344" s="37"/>
      <c r="D344" s="37"/>
      <c r="E344" s="80">
        <f>'IS'!B40</f>
        <v>2362</v>
      </c>
      <c r="F344" s="91"/>
      <c r="G344" s="80">
        <f>'IS'!D35</f>
        <v>3899</v>
      </c>
      <c r="H344" s="81"/>
      <c r="I344" s="80">
        <f>'IS'!F40</f>
        <v>5559</v>
      </c>
      <c r="J344" s="91"/>
      <c r="K344" s="80">
        <f>'IS'!H35</f>
        <v>6909</v>
      </c>
    </row>
    <row r="345" spans="1:11" ht="13.5" thickTop="1">
      <c r="A345" s="79"/>
      <c r="B345" s="37"/>
      <c r="C345" s="37"/>
      <c r="D345" s="37"/>
      <c r="E345" s="82"/>
      <c r="F345" s="82"/>
      <c r="G345" s="81"/>
      <c r="H345" s="81"/>
      <c r="I345" s="82"/>
      <c r="J345" s="82"/>
      <c r="K345" s="81"/>
    </row>
    <row r="346" spans="1:11" ht="12.75">
      <c r="A346" s="79"/>
      <c r="B346" s="37" t="s">
        <v>155</v>
      </c>
      <c r="C346" s="37"/>
      <c r="D346" s="37"/>
      <c r="E346" s="102"/>
      <c r="F346" s="102"/>
      <c r="G346" s="66"/>
      <c r="H346" s="66"/>
      <c r="I346" s="102"/>
      <c r="J346" s="102"/>
      <c r="K346" s="66"/>
    </row>
    <row r="347" spans="1:11" ht="13.5" thickBot="1">
      <c r="A347" s="79"/>
      <c r="B347" s="37" t="s">
        <v>108</v>
      </c>
      <c r="C347" s="37"/>
      <c r="D347" s="37"/>
      <c r="E347" s="103">
        <v>120302</v>
      </c>
      <c r="F347" s="104"/>
      <c r="G347" s="103">
        <v>120060</v>
      </c>
      <c r="H347" s="66"/>
      <c r="I347" s="103">
        <v>120181</v>
      </c>
      <c r="J347" s="104"/>
      <c r="K347" s="103">
        <v>120055</v>
      </c>
    </row>
    <row r="348" spans="1:11" ht="13.5" thickTop="1">
      <c r="A348" s="79"/>
      <c r="B348" s="37"/>
      <c r="C348" s="37"/>
      <c r="D348" s="37"/>
      <c r="E348" s="82"/>
      <c r="F348" s="82"/>
      <c r="G348" s="81"/>
      <c r="H348" s="81"/>
      <c r="I348" s="82"/>
      <c r="J348" s="82"/>
      <c r="K348" s="81"/>
    </row>
    <row r="349" spans="1:11" ht="13.5" thickBot="1">
      <c r="A349" s="79"/>
      <c r="B349" s="37" t="s">
        <v>134</v>
      </c>
      <c r="C349" s="37"/>
      <c r="D349" s="37"/>
      <c r="E349" s="84">
        <f>(E344/E347)*100</f>
        <v>1.9633921298066532</v>
      </c>
      <c r="F349" s="82"/>
      <c r="G349" s="84">
        <f>(G344/G347)*100</f>
        <v>3.247542895219057</v>
      </c>
      <c r="H349" s="81"/>
      <c r="I349" s="84">
        <f>(I344/I347)*100</f>
        <v>4.62552316921976</v>
      </c>
      <c r="J349" s="82"/>
      <c r="K349" s="84">
        <f>(K344/K347)*100</f>
        <v>5.754862354754071</v>
      </c>
    </row>
    <row r="350" spans="1:11" ht="13.5" thickTop="1">
      <c r="A350" s="79"/>
      <c r="B350" s="37"/>
      <c r="C350" s="37"/>
      <c r="D350" s="37"/>
      <c r="E350" s="82"/>
      <c r="F350" s="82"/>
      <c r="G350" s="81"/>
      <c r="H350" s="81"/>
      <c r="I350" s="82"/>
      <c r="J350" s="82"/>
      <c r="K350" s="37"/>
    </row>
    <row r="351" spans="1:11" ht="12.75">
      <c r="A351" s="79"/>
      <c r="B351" s="54" t="s">
        <v>137</v>
      </c>
      <c r="C351" s="39"/>
      <c r="D351" s="39"/>
      <c r="E351" s="78"/>
      <c r="F351" s="78"/>
      <c r="G351" s="37"/>
      <c r="H351" s="37"/>
      <c r="I351" s="78"/>
      <c r="J351" s="78"/>
      <c r="K351" s="37"/>
    </row>
    <row r="352" spans="1:11" ht="13.5" thickBot="1">
      <c r="A352" s="79"/>
      <c r="B352" s="37" t="s">
        <v>130</v>
      </c>
      <c r="C352" s="37"/>
      <c r="D352" s="37"/>
      <c r="E352" s="80">
        <f>'IS'!B40</f>
        <v>2362</v>
      </c>
      <c r="F352" s="91"/>
      <c r="G352" s="105">
        <f>'IS'!D35</f>
        <v>3899</v>
      </c>
      <c r="H352" s="81"/>
      <c r="I352" s="80">
        <f>'IS'!F40</f>
        <v>5559</v>
      </c>
      <c r="J352" s="91"/>
      <c r="K352" s="105">
        <f>'IS'!H35</f>
        <v>6909</v>
      </c>
    </row>
    <row r="353" spans="1:11" ht="13.5" thickTop="1">
      <c r="A353" s="79"/>
      <c r="B353" s="37"/>
      <c r="C353" s="37"/>
      <c r="D353" s="37"/>
      <c r="E353" s="91"/>
      <c r="F353" s="91"/>
      <c r="G353" s="81"/>
      <c r="H353" s="81"/>
      <c r="I353" s="91"/>
      <c r="J353" s="91"/>
      <c r="K353" s="81"/>
    </row>
    <row r="354" spans="1:11" ht="12.75">
      <c r="A354" s="79"/>
      <c r="B354" s="37" t="s">
        <v>131</v>
      </c>
      <c r="C354" s="37"/>
      <c r="D354" s="37"/>
      <c r="E354" s="83">
        <f>E347</f>
        <v>120302</v>
      </c>
      <c r="F354" s="83"/>
      <c r="G354" s="81">
        <f>G347</f>
        <v>120060</v>
      </c>
      <c r="H354" s="81"/>
      <c r="I354" s="83">
        <f>I347</f>
        <v>120181</v>
      </c>
      <c r="J354" s="83"/>
      <c r="K354" s="81">
        <f>K347</f>
        <v>120055</v>
      </c>
    </row>
    <row r="355" spans="1:11" ht="12.75">
      <c r="A355" s="79"/>
      <c r="B355" s="37" t="s">
        <v>133</v>
      </c>
      <c r="C355" s="37"/>
      <c r="D355" s="37"/>
      <c r="E355" s="93">
        <v>852</v>
      </c>
      <c r="F355" s="91"/>
      <c r="G355" s="106">
        <v>875</v>
      </c>
      <c r="H355" s="92"/>
      <c r="I355" s="93">
        <v>852</v>
      </c>
      <c r="J355" s="91"/>
      <c r="K355" s="106">
        <v>875</v>
      </c>
    </row>
    <row r="356" spans="1:11" ht="12.75">
      <c r="A356" s="79"/>
      <c r="B356" s="37" t="s">
        <v>132</v>
      </c>
      <c r="C356" s="37"/>
      <c r="D356" s="37"/>
      <c r="E356" s="91"/>
      <c r="F356" s="91"/>
      <c r="G356" s="92"/>
      <c r="H356" s="92"/>
      <c r="I356" s="91"/>
      <c r="J356" s="91"/>
      <c r="K356" s="92"/>
    </row>
    <row r="357" spans="1:11" ht="13.5" thickBot="1">
      <c r="A357" s="79"/>
      <c r="B357" s="37" t="s">
        <v>135</v>
      </c>
      <c r="C357" s="37"/>
      <c r="D357" s="37"/>
      <c r="E357" s="80">
        <f>SUM(E354:E355)</f>
        <v>121154</v>
      </c>
      <c r="F357" s="91"/>
      <c r="G357" s="80">
        <f>SUM(G354:G356)</f>
        <v>120935</v>
      </c>
      <c r="H357" s="81"/>
      <c r="I357" s="80">
        <f>SUM(I354:I356)</f>
        <v>121033</v>
      </c>
      <c r="J357" s="91"/>
      <c r="K357" s="80">
        <f>SUM(K354:K356)</f>
        <v>120930</v>
      </c>
    </row>
    <row r="358" spans="1:11" ht="13.5" thickTop="1">
      <c r="A358" s="79"/>
      <c r="B358" s="37"/>
      <c r="C358" s="37"/>
      <c r="D358" s="37"/>
      <c r="E358" s="82"/>
      <c r="F358" s="82"/>
      <c r="G358" s="81"/>
      <c r="H358" s="81"/>
      <c r="I358" s="82"/>
      <c r="J358" s="82"/>
      <c r="K358" s="81"/>
    </row>
    <row r="359" spans="1:11" ht="13.5" thickBot="1">
      <c r="A359" s="79"/>
      <c r="B359" s="37" t="s">
        <v>154</v>
      </c>
      <c r="C359" s="37"/>
      <c r="D359" s="37"/>
      <c r="E359" s="84">
        <f>(E352/E357)*100</f>
        <v>1.9495848259240307</v>
      </c>
      <c r="F359" s="82"/>
      <c r="G359" s="84">
        <f>(G352/G357)*100</f>
        <v>3.224045975110597</v>
      </c>
      <c r="H359" s="81"/>
      <c r="I359" s="84">
        <f>(I352/I357)*100</f>
        <v>4.592962249964885</v>
      </c>
      <c r="J359" s="82"/>
      <c r="K359" s="84">
        <f>(K352/K357)*100</f>
        <v>5.713222525427933</v>
      </c>
    </row>
    <row r="360" spans="6:8" ht="13.5" thickTop="1">
      <c r="F360" s="71"/>
      <c r="G360" s="66"/>
      <c r="H360" s="71"/>
    </row>
    <row r="361" spans="6:8" ht="12.75">
      <c r="F361" s="71"/>
      <c r="G361" s="66"/>
      <c r="H361" s="71"/>
    </row>
    <row r="362" spans="6:8" ht="12.75">
      <c r="F362" s="71"/>
      <c r="G362" s="66"/>
      <c r="H362" s="71"/>
    </row>
    <row r="363" spans="6:8" ht="12.75">
      <c r="F363" s="71"/>
      <c r="G363" s="66"/>
      <c r="H363" s="71"/>
    </row>
    <row r="364" spans="6:8" ht="12.75">
      <c r="F364" s="71"/>
      <c r="G364" s="66"/>
      <c r="H364" s="71"/>
    </row>
    <row r="365" spans="5:8" ht="12.75">
      <c r="E365" s="10"/>
      <c r="G365" s="10"/>
      <c r="H365" s="10"/>
    </row>
    <row r="366" spans="5:8" ht="12.75">
      <c r="E366" s="10"/>
      <c r="G366" s="10"/>
      <c r="H366" s="10"/>
    </row>
    <row r="367" spans="5:8" ht="12.75">
      <c r="E367" s="10"/>
      <c r="G367" s="10"/>
      <c r="H367" s="10"/>
    </row>
    <row r="368" spans="5:8" ht="12.75">
      <c r="E368" s="10"/>
      <c r="G368" s="10"/>
      <c r="H368" s="10"/>
    </row>
    <row r="369" spans="5:8" ht="12.75">
      <c r="E369" s="10"/>
      <c r="G369" s="10"/>
      <c r="H369" s="10"/>
    </row>
    <row r="370" spans="5:8" ht="12.75">
      <c r="E370" s="73"/>
      <c r="F370" s="72"/>
      <c r="G370" s="73"/>
      <c r="H370" s="73"/>
    </row>
    <row r="371" spans="5:8" ht="12.75">
      <c r="E371" s="73"/>
      <c r="F371" s="72"/>
      <c r="G371" s="73"/>
      <c r="H371" s="73"/>
    </row>
    <row r="372" spans="5:8" ht="12.75">
      <c r="E372" s="10"/>
      <c r="G372" s="10"/>
      <c r="H372" s="10"/>
    </row>
    <row r="373" spans="5:8" ht="12.75">
      <c r="E373" s="10"/>
      <c r="G373" s="10"/>
      <c r="H373" s="10"/>
    </row>
    <row r="374" spans="5:8" ht="12.75">
      <c r="E374" s="10"/>
      <c r="G374" s="10"/>
      <c r="H374" s="10"/>
    </row>
    <row r="375" spans="5:8" ht="12.75">
      <c r="E375" s="10"/>
      <c r="G375" s="10"/>
      <c r="H375" s="10"/>
    </row>
  </sheetData>
  <mergeCells count="47">
    <mergeCell ref="A275:I276"/>
    <mergeCell ref="B203:K207"/>
    <mergeCell ref="B212:K215"/>
    <mergeCell ref="A218:I219"/>
    <mergeCell ref="B262:K262"/>
    <mergeCell ref="B269:I270"/>
    <mergeCell ref="B223:K228"/>
    <mergeCell ref="B316:K317"/>
    <mergeCell ref="B319:K321"/>
    <mergeCell ref="B326:K328"/>
    <mergeCell ref="B310:I311"/>
    <mergeCell ref="B198:K202"/>
    <mergeCell ref="B159:K160"/>
    <mergeCell ref="B165:K167"/>
    <mergeCell ref="B147:K149"/>
    <mergeCell ref="A330:I331"/>
    <mergeCell ref="C99:D99"/>
    <mergeCell ref="B97:C97"/>
    <mergeCell ref="C90:D90"/>
    <mergeCell ref="C91:D91"/>
    <mergeCell ref="A193:I194"/>
    <mergeCell ref="B251:K254"/>
    <mergeCell ref="B153:K154"/>
    <mergeCell ref="B121:K122"/>
    <mergeCell ref="B93:D93"/>
    <mergeCell ref="B10:K12"/>
    <mergeCell ref="B14:K18"/>
    <mergeCell ref="B19:K23"/>
    <mergeCell ref="C64:D64"/>
    <mergeCell ref="B24:K26"/>
    <mergeCell ref="B35:K36"/>
    <mergeCell ref="C39:K46"/>
    <mergeCell ref="C51:K53"/>
    <mergeCell ref="C55:K58"/>
    <mergeCell ref="B28:K30"/>
    <mergeCell ref="C47:K49"/>
    <mergeCell ref="B85:K85"/>
    <mergeCell ref="C76:K79"/>
    <mergeCell ref="B89:C89"/>
    <mergeCell ref="C65:K74"/>
    <mergeCell ref="C81:D81"/>
    <mergeCell ref="B142:K143"/>
    <mergeCell ref="C75:D75"/>
    <mergeCell ref="B104:K104"/>
    <mergeCell ref="B114:K116"/>
    <mergeCell ref="C82:K83"/>
    <mergeCell ref="B126:K127"/>
  </mergeCells>
  <printOptions/>
  <pageMargins left="0.49" right="0.3" top="0.52" bottom="0.6" header="0.34" footer="0.23"/>
  <pageSetup horizontalDpi="600" verticalDpi="600" orientation="portrait" scale="95" r:id="rId2"/>
  <rowBreaks count="6" manualBreakCount="6">
    <brk id="59" max="10" man="1"/>
    <brk id="115" max="10" man="1"/>
    <brk id="166" max="10" man="1"/>
    <brk id="216" max="10" man="1"/>
    <brk id="273" max="10" man="1"/>
    <brk id="32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T &amp; S</cp:lastModifiedBy>
  <cp:lastPrinted>2006-08-17T08:36:10Z</cp:lastPrinted>
  <dcterms:created xsi:type="dcterms:W3CDTF">2001-03-17T05:13:36Z</dcterms:created>
  <dcterms:modified xsi:type="dcterms:W3CDTF">2006-08-17T08:36:28Z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-2010607185</vt:i4>
  </property>
  <property fmtid="{D5CDD505-2E9C-101B-9397-08002B2CF9AE}" pid="3" name="_EmailSubject">
    <vt:lpwstr>Quarterly report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1053373443</vt:i4>
  </property>
  <property fmtid="{D5CDD505-2E9C-101B-9397-08002B2CF9AE}" pid="7" name="_ReviewingToolsShownOnce">
    <vt:lpwstr/>
  </property>
</Properties>
</file>