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1940" windowHeight="4680" tabRatio="839" activeTab="3"/>
  </bookViews>
  <sheets>
    <sheet name="IS" sheetId="1" r:id="rId1"/>
    <sheet name="BS" sheetId="2" r:id="rId2"/>
    <sheet name="Equity" sheetId="3" r:id="rId3"/>
    <sheet name="CashFlow" sheetId="4" r:id="rId4"/>
    <sheet name="Notes" sheetId="5" r:id="rId5"/>
  </sheets>
  <definedNames>
    <definedName name="_xlnm.Print_Area" localSheetId="0">'IS'!$A$1:$H$69</definedName>
    <definedName name="_xlnm.Print_Area" localSheetId="4">'Notes'!$A$1:$I$249</definedName>
    <definedName name="_xlnm.Print_Titles" localSheetId="3">'CashFlow'!$1:$2</definedName>
    <definedName name="_xlnm.Print_Titles" localSheetId="4">'Notes'!$1:$6</definedName>
  </definedNames>
  <calcPr fullCalcOnLoad="1"/>
</workbook>
</file>

<file path=xl/sharedStrings.xml><?xml version="1.0" encoding="utf-8"?>
<sst xmlns="http://schemas.openxmlformats.org/spreadsheetml/2006/main" count="281" uniqueCount="216">
  <si>
    <t>Property, plant and equipment</t>
  </si>
  <si>
    <t>Current assets</t>
  </si>
  <si>
    <t>Inventories</t>
  </si>
  <si>
    <t>Cash and cash equivalents</t>
  </si>
  <si>
    <t>Current liabilities</t>
  </si>
  <si>
    <t>Taxation</t>
  </si>
  <si>
    <t>RM'000</t>
  </si>
  <si>
    <t>Tax recoverable</t>
  </si>
  <si>
    <t>Share capital</t>
  </si>
  <si>
    <t>Revenue</t>
  </si>
  <si>
    <t>Cost of sales</t>
  </si>
  <si>
    <t>Other operating income</t>
  </si>
  <si>
    <t>Total</t>
  </si>
  <si>
    <t>Finance cost</t>
  </si>
  <si>
    <t>(The figures have not been audited)</t>
  </si>
  <si>
    <t>As At End</t>
  </si>
  <si>
    <t>Quarter</t>
  </si>
  <si>
    <t>(Audited)</t>
  </si>
  <si>
    <t>As At</t>
  </si>
  <si>
    <t>Individual Quarter</t>
  </si>
  <si>
    <t>Current Year</t>
  </si>
  <si>
    <t>Preceding Year</t>
  </si>
  <si>
    <t>Corresponding</t>
  </si>
  <si>
    <t>To Date</t>
  </si>
  <si>
    <t>Cumulative Quarter</t>
  </si>
  <si>
    <t>Diluted earnings per share (sen)</t>
  </si>
  <si>
    <t>Capital</t>
  </si>
  <si>
    <t>Period</t>
  </si>
  <si>
    <t>Gross profit</t>
  </si>
  <si>
    <t>Operating expenses</t>
  </si>
  <si>
    <t>Profit from operations</t>
  </si>
  <si>
    <t>Notes:</t>
  </si>
  <si>
    <t xml:space="preserve">Of Current </t>
  </si>
  <si>
    <t>Notes :</t>
  </si>
  <si>
    <t xml:space="preserve">              </t>
  </si>
  <si>
    <t>Share</t>
  </si>
  <si>
    <t>Negative goodwill</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</si>
  <si>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</si>
  <si>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</si>
  <si>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</si>
  <si>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</si>
  <si>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</si>
  <si>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</si>
  <si>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</si>
  <si>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</si>
  <si>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</si>
  <si>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</si>
  <si>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Negative goodwill amortised</t>
  </si>
  <si>
    <t>Basic earnings per share
based on weighted average number of shares in issue (sen)</t>
  </si>
  <si>
    <t>Net cash generated from operating activities</t>
  </si>
  <si>
    <t>Net increase in cash and cash equivalents</t>
  </si>
  <si>
    <t>Cash and cash equivalents at the beginning of period</t>
  </si>
  <si>
    <t xml:space="preserve">Note 1 </t>
  </si>
  <si>
    <t>Trade and other payables</t>
  </si>
  <si>
    <t xml:space="preserve">Profit before taxation and amortisation of </t>
  </si>
  <si>
    <t xml:space="preserve">  negative goodwill</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</si>
  <si>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</si>
  <si>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</si>
  <si>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</si>
  <si>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</si>
  <si>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</si>
  <si>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</si>
  <si>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</si>
  <si>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</si>
  <si>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</si>
  <si>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</si>
  <si>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</si>
  <si>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</si>
  <si>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Issuances and repayment of debt and equity securities</t>
  </si>
  <si>
    <t>A7.</t>
  </si>
  <si>
    <t>A8.</t>
  </si>
  <si>
    <t>Segmental Reporting</t>
  </si>
  <si>
    <t>A9.</t>
  </si>
  <si>
    <t>Valuation of Property, Plant and Equipment</t>
  </si>
  <si>
    <t>A10.</t>
  </si>
  <si>
    <t>Subsequent Events</t>
  </si>
  <si>
    <t>A11.</t>
  </si>
  <si>
    <t>A12.</t>
  </si>
  <si>
    <t>A13.</t>
  </si>
  <si>
    <t>Capital Commitments</t>
  </si>
  <si>
    <t>As at</t>
  </si>
  <si>
    <t>Property, plant and equipment :</t>
  </si>
  <si>
    <t xml:space="preserve">Approved and contracted </t>
  </si>
  <si>
    <t>B1.</t>
  </si>
  <si>
    <t>Review Of Performance</t>
  </si>
  <si>
    <t>B2.</t>
  </si>
  <si>
    <t>Variation of Results Against Preceding Quarter</t>
  </si>
  <si>
    <t>B3.</t>
  </si>
  <si>
    <t>Current Year Prospects</t>
  </si>
  <si>
    <t>B4.</t>
  </si>
  <si>
    <t>Variance of Actual and Forecast Profit</t>
  </si>
  <si>
    <t>B5.</t>
  </si>
  <si>
    <t>Current tax expense</t>
  </si>
  <si>
    <t>Deferred tax expense</t>
  </si>
  <si>
    <t>B6.</t>
  </si>
  <si>
    <t>Sale of Unquoted Investments and/or Properties</t>
  </si>
  <si>
    <t>B7.</t>
  </si>
  <si>
    <t>Purchase or Disposal of Quoted Securities</t>
  </si>
  <si>
    <t>B8.</t>
  </si>
  <si>
    <t>Repayment of borrowings</t>
  </si>
  <si>
    <t>B9.</t>
  </si>
  <si>
    <t>Group Borrowings and Debt Securities</t>
  </si>
  <si>
    <t>B10.</t>
  </si>
  <si>
    <t>Off Balance Sheet Financial Instruments</t>
  </si>
  <si>
    <t>B11.</t>
  </si>
  <si>
    <t>Material Litigation</t>
  </si>
  <si>
    <t>B12.</t>
  </si>
  <si>
    <t>Dividends</t>
  </si>
  <si>
    <t>B13.</t>
  </si>
  <si>
    <t>Basis of Calculation of Earnings Per Share</t>
  </si>
  <si>
    <t>Weighted average number of ordinary</t>
  </si>
  <si>
    <t xml:space="preserve">   shares of RM0.50 each in issue ('000)</t>
  </si>
  <si>
    <t>Premium</t>
  </si>
  <si>
    <t>Purchase of property, plant and equipment</t>
  </si>
  <si>
    <t>Currency</t>
  </si>
  <si>
    <t xml:space="preserve">Outstanding </t>
  </si>
  <si>
    <t>Contract Amount</t>
  </si>
  <si>
    <t xml:space="preserve"> '000</t>
  </si>
  <si>
    <t xml:space="preserve">Equivalent </t>
  </si>
  <si>
    <t>Amount in</t>
  </si>
  <si>
    <t>US Dollars</t>
  </si>
  <si>
    <t>Trade and other receivables</t>
  </si>
  <si>
    <t>Changes in working capital :</t>
  </si>
  <si>
    <t>Cash and bank balances</t>
  </si>
  <si>
    <t>Short term funds</t>
  </si>
  <si>
    <t>Balance as at 1 January 2005</t>
  </si>
  <si>
    <t>Net Profit for the financial period</t>
  </si>
  <si>
    <t>Exercise of share options issue</t>
  </si>
  <si>
    <t>Proceeds from issuance of shares</t>
  </si>
  <si>
    <t>Cash and cash equivalents at the end of period (Note 1)</t>
  </si>
  <si>
    <t>Not applicable as there were no profit forecast and profit guarantee published.</t>
  </si>
  <si>
    <t xml:space="preserve">Status of Corporate Proposal </t>
  </si>
  <si>
    <t>31.12.2004</t>
  </si>
  <si>
    <t>Borrowings (secured)</t>
  </si>
  <si>
    <t>Net current assets</t>
  </si>
  <si>
    <t>Reserves</t>
  </si>
  <si>
    <t>Surplus in shareholders' funds</t>
  </si>
  <si>
    <t>Net Tangible Assets per share (RM)</t>
  </si>
  <si>
    <t>The accounting policies, method of computation and basis of consolidation adopted for this quarterly financial report is consistent with those adopted in the Audited Financial Statements for the year ended 31 December 2004.</t>
  </si>
  <si>
    <t>The auditors’ report  on the financial statements for the year ended 31 December 2004 of the Group was not qualified.</t>
  </si>
  <si>
    <t>Change in The Composition of The Group</t>
  </si>
  <si>
    <t>Changes in Contingent Liabilities and Contingent Assets</t>
  </si>
  <si>
    <t xml:space="preserve">Corporate guarantee granted by the Company in favour of </t>
  </si>
  <si>
    <t xml:space="preserve"> licensed banks for credit facilities granted to subsidiaries</t>
  </si>
  <si>
    <t>Deferred tax liabilities</t>
  </si>
  <si>
    <t>The interim financial statements should be read in conjunction with the Audited Financial Statements for the year ended 31 December 2004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2004.</t>
  </si>
  <si>
    <t>There was no revaluation of property, plant and equipment since the last Audited Financial Statements for the year ended 31 December 2004.</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</si>
  <si>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</si>
  <si>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</si>
  <si>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</si>
  <si>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</si>
  <si>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</si>
  <si>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</si>
  <si>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Net profit for the period</t>
  </si>
  <si>
    <t>Profit after taxation</t>
  </si>
  <si>
    <t>Basic earnings per share</t>
  </si>
  <si>
    <t>Diluted earnings per share</t>
  </si>
  <si>
    <t>PART A : EXPLANATORY NOTES AS PER FRS 134</t>
  </si>
  <si>
    <t xml:space="preserve">The interim financial statements are unaudited and have been prepared in compliance with Financial Reporting Standards ("FRS") 134: Interim Financial Reporting and Chapter 9 Part K of the Listing Requirements of Bursa Malaysia Securities Berhad ("Bursa Securities"). </t>
  </si>
  <si>
    <t>Expiry Months</t>
  </si>
  <si>
    <t>Since the last Audited Financial Statements for the year ended 31 December 2004 until the date of this report, the Group does not have any material litigation.</t>
  </si>
  <si>
    <t>- Net changes in current assets</t>
  </si>
  <si>
    <t>- Net changes in current liabilities</t>
  </si>
  <si>
    <t>Proceeds from disposal of property, plant and equipment</t>
  </si>
  <si>
    <t xml:space="preserve">  - current year</t>
  </si>
  <si>
    <t xml:space="preserve">  - prior year</t>
  </si>
  <si>
    <t>There were no purchases or disposals of quoted securities for the current quarter under review and financial year to date.</t>
  </si>
  <si>
    <t>Deposit pledged with a licensed bank</t>
  </si>
  <si>
    <t>Retained Profits/</t>
  </si>
  <si>
    <t>(Accumulated Losses)</t>
  </si>
  <si>
    <t xml:space="preserve">Dividend </t>
  </si>
  <si>
    <t xml:space="preserve">                 *</t>
  </si>
  <si>
    <t>Balance as at 1 January 2004</t>
  </si>
  <si>
    <t>* Represents RM2.00</t>
  </si>
  <si>
    <t>*</t>
  </si>
  <si>
    <t>There were no unusual items and amounts of items affecting assets, liabilities, equity, net income or cash flows that are unusual due to their nature, size or incidence during the current quarter under review.</t>
  </si>
  <si>
    <t>Dividend paid</t>
  </si>
  <si>
    <t>Segmental reporting is not provided as the Group's primary business segment is principally engaged in the manufacturing and sale of wooden picture frame moulding and timber products and its operations are carried out solely in Malaysia.</t>
  </si>
  <si>
    <t xml:space="preserve">There were no material events between the end of the reporting quarter and the date of this report. </t>
  </si>
  <si>
    <t>N/A - Not Applicable</t>
  </si>
  <si>
    <t>The effective tax rate was lower than the statutory income tax rate of 28% mainly due to claims of Reinvestment Allowances on the plant and machineries.</t>
  </si>
  <si>
    <t>Dividend payable</t>
  </si>
  <si>
    <t>UNAUDITED CONDENSED CONSOLIDATED STATEMENT OF CHANGES IN EQUITY</t>
  </si>
  <si>
    <t>30.9.2005</t>
  </si>
  <si>
    <t>30.9.2004</t>
  </si>
  <si>
    <t>UNAUDITED CONDENSED CONSOLIDATED  BALANCE SHEETS AS AT 30 SEPTEMBER 2005</t>
  </si>
  <si>
    <t>Balance as at 30 September 2005</t>
  </si>
  <si>
    <t>Balance as at 30 September 2004</t>
  </si>
  <si>
    <t>Acquisition of subsidiary companies</t>
  </si>
  <si>
    <t>Rights Issue</t>
  </si>
  <si>
    <t>Pre-acquisition profit</t>
  </si>
  <si>
    <t>Less : Pre-acquisition profit</t>
  </si>
  <si>
    <t>Interest paid</t>
  </si>
  <si>
    <t xml:space="preserve">Acquisition of subsidiary companies, net of cash &amp; cash </t>
  </si>
  <si>
    <t xml:space="preserve"> equivalents acquired</t>
  </si>
  <si>
    <t>Repayment of amount due to shareholders</t>
  </si>
  <si>
    <t>Share issue expenses</t>
  </si>
  <si>
    <t>Net cash (used in) / generated from investing activities</t>
  </si>
  <si>
    <t>Net cash (used in) / generated from financing activities</t>
  </si>
  <si>
    <t xml:space="preserve">There were no changes in the composition of the Group for the quarter ended 30 September 2005 including business combination, acquisition or disposal of subsidiaries and long term investments, restructuring and discontinuing operation. 
</t>
  </si>
  <si>
    <t>As at 30 September 2005, the Group does not have any bank borrowings.</t>
  </si>
  <si>
    <t xml:space="preserve">Net Profit for the period </t>
  </si>
  <si>
    <t>Income taxes paid, net of refund</t>
  </si>
  <si>
    <t>FOR THE THIRD QUARTER ENDED 30 SEPTEMBER 2005</t>
  </si>
  <si>
    <t>UNAUDITED CONDENSED CONSOLIDATED INCOME STATEMENT</t>
  </si>
  <si>
    <t>UNAUDITED CONDENSED CONSOLIDATED CASH FLOW STATEMENT</t>
  </si>
  <si>
    <t>Year-to-date</t>
  </si>
  <si>
    <t>Current</t>
  </si>
  <si>
    <t xml:space="preserve">NOTES TO THE INTERIM FINANCIAL REPORT </t>
  </si>
  <si>
    <t xml:space="preserve">Other than the issuance of 12,200 new ordinary shares of RM0.50 each that were subscribed and issued at the price of RM1.25 per share for the financial period ended 30 September 2005 pursuant to CSCENIC's Employees Share Option Scheme (ESOS), there were no issuance and repayment of debts and equity securities, shares buy-back, share cancellations, shares held as treasury shares or resale of treasury shares during the current quarter and financial period to date under review. </t>
  </si>
  <si>
    <t>QUARTERLY REPORT ON CONSOLIDATED RESULTS FOR THE THIRD QUARTER ENDED 30 SEPTEMBER 2005</t>
  </si>
  <si>
    <t>FOR THE FINANCIAL PERIOD ENDED 30 SEPTEMBER 2005</t>
  </si>
  <si>
    <t xml:space="preserve"> Dec '05</t>
  </si>
  <si>
    <t>PART B : ADDITIONAL INFORMATION REQUIRED BY THE BURSA SECURITIES LISTING REQUIREMENTS</t>
  </si>
  <si>
    <t>N/A</t>
  </si>
  <si>
    <t>Diluted Earnings Per Share (sen)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</si>
</sst>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13">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8"/>
      <name val="Times New Roman"/>
      <family val="1"/>
    </font>
    <font>
      <b/>
      <sz val="10"/>
      <color indexed="10"/>
      <name val="Times New Roman"/>
      <family val="1"/>
    </font>
    <font>
      <sz val="12"/>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7">
    <xf numFmtId="0" fontId="0" fillId="0" borderId="0" xfId="0" applyAlignment="1">
      <alignment/>
    </xf>
    <xf numFmtId="173" fontId="3" fillId="0" borderId="0" xfId="15" applyNumberFormat="1" applyFont="1" applyFill="1" applyBorder="1" applyAlignment="1">
      <alignment horizontal="center"/>
    </xf>
    <xf numFmtId="173" fontId="3" fillId="0" borderId="0" xfId="15" applyNumberFormat="1" applyFont="1" applyFill="1" applyAlignment="1">
      <alignment/>
    </xf>
    <xf numFmtId="173" fontId="3" fillId="0" borderId="0" xfId="15" applyNumberFormat="1" applyFont="1" applyFill="1" applyBorder="1" applyAlignment="1">
      <alignment/>
    </xf>
    <xf numFmtId="173"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3" fontId="3" fillId="0" borderId="0" xfId="15" applyNumberFormat="1" applyFont="1" applyAlignment="1">
      <alignment/>
    </xf>
    <xf numFmtId="173" fontId="3" fillId="0" borderId="0" xfId="15" applyNumberFormat="1" applyFont="1" applyAlignment="1">
      <alignment horizontal="center"/>
    </xf>
    <xf numFmtId="173" fontId="3" fillId="0" borderId="1" xfId="15" applyNumberFormat="1" applyFont="1" applyBorder="1" applyAlignment="1">
      <alignment/>
    </xf>
    <xf numFmtId="173" fontId="3" fillId="0" borderId="1" xfId="15" applyNumberFormat="1" applyFont="1" applyBorder="1" applyAlignment="1">
      <alignment horizontal="center"/>
    </xf>
    <xf numFmtId="173" fontId="3" fillId="0" borderId="0" xfId="15" applyNumberFormat="1" applyFont="1" applyBorder="1" applyAlignment="1">
      <alignment/>
    </xf>
    <xf numFmtId="43" fontId="3" fillId="0" borderId="0" xfId="15" applyFont="1" applyFill="1" applyBorder="1" applyAlignment="1">
      <alignment/>
    </xf>
    <xf numFmtId="0" fontId="3" fillId="0" borderId="0" xfId="21" applyFont="1" applyAlignment="1">
      <alignment wrapText="1"/>
      <protection/>
    </xf>
    <xf numFmtId="43" fontId="3" fillId="0" borderId="2" xfId="15" applyFont="1" applyFill="1" applyBorder="1" applyAlignment="1">
      <alignment/>
    </xf>
    <xf numFmtId="173" fontId="3" fillId="0" borderId="2" xfId="15" applyNumberFormat="1" applyFont="1" applyFill="1" applyBorder="1" applyAlignment="1">
      <alignment horizontal="center"/>
    </xf>
    <xf numFmtId="173" fontId="3" fillId="0" borderId="2" xfId="15" applyNumberFormat="1" applyFont="1" applyBorder="1" applyAlignment="1">
      <alignment horizontal="center"/>
    </xf>
    <xf numFmtId="43" fontId="3" fillId="0" borderId="0" xfId="15" applyFont="1" applyBorder="1" applyAlignment="1">
      <alignment/>
    </xf>
    <xf numFmtId="16" fontId="3" fillId="0" borderId="0" xfId="21" applyNumberFormat="1" applyFont="1" applyAlignment="1">
      <alignment horizontal="center"/>
      <protection/>
    </xf>
    <xf numFmtId="173" fontId="4" fillId="0" borderId="0" xfId="15" applyNumberFormat="1" applyFont="1" applyAlignment="1">
      <alignment/>
    </xf>
    <xf numFmtId="173" fontId="3" fillId="0" borderId="3" xfId="15" applyNumberFormat="1" applyFont="1" applyBorder="1" applyAlignment="1">
      <alignment/>
    </xf>
    <xf numFmtId="173" fontId="3" fillId="0" borderId="3" xfId="15" applyNumberFormat="1" applyFont="1" applyBorder="1" applyAlignment="1">
      <alignment horizontal="center"/>
    </xf>
    <xf numFmtId="173" fontId="3" fillId="0" borderId="4" xfId="15" applyNumberFormat="1" applyFont="1" applyBorder="1" applyAlignment="1">
      <alignment/>
    </xf>
    <xf numFmtId="173" fontId="3" fillId="0" borderId="4" xfId="15" applyNumberFormat="1" applyFont="1" applyBorder="1" applyAlignment="1">
      <alignment horizontal="center"/>
    </xf>
    <xf numFmtId="173" fontId="3" fillId="0" borderId="4" xfId="15" applyNumberFormat="1" applyFont="1" applyBorder="1" applyAlignment="1">
      <alignment horizontal="right"/>
    </xf>
    <xf numFmtId="173" fontId="3" fillId="0" borderId="5" xfId="15" applyNumberFormat="1" applyFont="1" applyBorder="1" applyAlignment="1">
      <alignment/>
    </xf>
    <xf numFmtId="173" fontId="4" fillId="0" borderId="0" xfId="15" applyNumberFormat="1" applyFont="1" applyBorder="1" applyAlignment="1">
      <alignment/>
    </xf>
    <xf numFmtId="173" fontId="3" fillId="0" borderId="6" xfId="15" applyNumberFormat="1" applyFont="1" applyBorder="1" applyAlignment="1">
      <alignment/>
    </xf>
    <xf numFmtId="173" fontId="3" fillId="0" borderId="0" xfId="15" applyNumberFormat="1" applyFont="1" applyAlignment="1">
      <alignment horizontal="right"/>
    </xf>
    <xf numFmtId="173" fontId="3" fillId="0" borderId="7" xfId="15" applyNumberFormat="1" applyFont="1" applyBorder="1" applyAlignment="1">
      <alignment/>
    </xf>
    <xf numFmtId="0" fontId="3" fillId="0" borderId="0" xfId="21" applyFont="1" applyAlignment="1">
      <alignment horizontal="right"/>
      <protection/>
    </xf>
    <xf numFmtId="173" fontId="4" fillId="0" borderId="0" xfId="21" applyNumberFormat="1" applyFont="1">
      <alignment/>
      <protection/>
    </xf>
    <xf numFmtId="173" fontId="3" fillId="0" borderId="0" xfId="21" applyNumberFormat="1" applyFont="1" applyAlignment="1">
      <alignment horizontal="center"/>
      <protection/>
    </xf>
    <xf numFmtId="206" fontId="3" fillId="0" borderId="0" xfId="21" applyNumberFormat="1" applyFont="1" applyAlignment="1">
      <alignment horizontal="center"/>
      <protection/>
    </xf>
    <xf numFmtId="173"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5" fillId="0" borderId="0" xfId="21" applyFont="1" applyAlignme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173" fontId="3" fillId="0" borderId="1" xfId="15" applyNumberFormat="1" applyFont="1" applyFill="1" applyBorder="1" applyAlignment="1">
      <alignment/>
    </xf>
    <xf numFmtId="173" fontId="3" fillId="0" borderId="6" xfId="15" applyNumberFormat="1" applyFont="1" applyFill="1" applyBorder="1" applyAlignment="1">
      <alignment/>
    </xf>
    <xf numFmtId="173"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0" fontId="3" fillId="0" borderId="0" xfId="21" applyFont="1" applyFill="1" applyBorder="1" applyAlignment="1">
      <alignment horizontal="center"/>
      <protection/>
    </xf>
    <xf numFmtId="173" fontId="3" fillId="0" borderId="0" xfId="15" applyNumberFormat="1" applyFont="1" applyFill="1" applyAlignment="1">
      <alignment horizontal="center"/>
    </xf>
    <xf numFmtId="173" fontId="3" fillId="0" borderId="1" xfId="15" applyNumberFormat="1" applyFont="1" applyFill="1" applyBorder="1" applyAlignment="1">
      <alignment horizontal="center"/>
    </xf>
    <xf numFmtId="173" fontId="3" fillId="0" borderId="6" xfId="15" applyNumberFormat="1" applyFont="1" applyFill="1" applyBorder="1" applyAlignment="1">
      <alignment horizontal="center"/>
    </xf>
    <xf numFmtId="173" fontId="3" fillId="0" borderId="0" xfId="15" applyNumberFormat="1" applyFont="1" applyFill="1" applyBorder="1" applyAlignment="1">
      <alignment horizontal="right"/>
    </xf>
    <xf numFmtId="173" fontId="8" fillId="0" borderId="0" xfId="15" applyNumberFormat="1" applyFont="1" applyFill="1" applyBorder="1" applyAlignment="1">
      <alignment/>
    </xf>
    <xf numFmtId="173" fontId="3" fillId="0" borderId="8" xfId="15" applyNumberFormat="1" applyFont="1" applyFill="1" applyBorder="1" applyAlignment="1">
      <alignment/>
    </xf>
    <xf numFmtId="0" fontId="3" fillId="0" borderId="0" xfId="21" applyFont="1" applyFill="1" quotePrefix="1">
      <alignment/>
      <protection/>
    </xf>
    <xf numFmtId="0" fontId="4" fillId="0" borderId="0" xfId="21" applyFont="1" applyFill="1">
      <alignment/>
      <protection/>
    </xf>
    <xf numFmtId="0" fontId="3" fillId="0" borderId="0" xfId="21" applyFont="1" applyFill="1" applyAlignment="1">
      <alignment/>
      <protection/>
    </xf>
    <xf numFmtId="173" fontId="3" fillId="0" borderId="0" xfId="21" applyNumberFormat="1" applyFont="1" applyFill="1">
      <alignment/>
      <protection/>
    </xf>
    <xf numFmtId="0" fontId="3" fillId="0" borderId="0" xfId="21" applyFont="1" applyFill="1" applyAlignment="1">
      <alignment horizontal="right"/>
      <protection/>
    </xf>
    <xf numFmtId="0" fontId="5" fillId="0" borderId="0" xfId="21" applyFont="1" applyAlignment="1">
      <alignment horizontal="left"/>
      <protection/>
    </xf>
    <xf numFmtId="0" fontId="4" fillId="0" borderId="0" xfId="21" applyFont="1" applyAlignment="1">
      <alignment horizontal="left"/>
      <protection/>
    </xf>
    <xf numFmtId="0" fontId="4" fillId="0" borderId="0" xfId="21" applyFont="1" applyAlignment="1" quotePrefix="1">
      <alignment horizontal="left"/>
      <protection/>
    </xf>
    <xf numFmtId="0" fontId="3" fillId="0" borderId="0" xfId="21" applyFont="1" applyAlignment="1">
      <alignment vertical="top"/>
      <protection/>
    </xf>
    <xf numFmtId="0" fontId="3" fillId="0" borderId="0" xfId="21" applyFont="1" applyAlignment="1">
      <alignment vertical="top" wrapText="1"/>
      <protection/>
    </xf>
    <xf numFmtId="0" fontId="10" fillId="0" borderId="0" xfId="21" applyFont="1" applyAlignment="1">
      <alignment vertical="top" wrapText="1"/>
      <protection/>
    </xf>
    <xf numFmtId="0" fontId="3" fillId="0" borderId="0" xfId="21" applyFont="1" applyBorder="1">
      <alignment/>
      <protection/>
    </xf>
    <xf numFmtId="0" fontId="3" fillId="0" borderId="0" xfId="21" applyFont="1" applyFill="1" applyBorder="1">
      <alignment/>
      <protection/>
    </xf>
    <xf numFmtId="0" fontId="4" fillId="0" borderId="0" xfId="21" applyFont="1" applyFill="1" applyAlignment="1">
      <alignment horizontal="left"/>
      <protection/>
    </xf>
    <xf numFmtId="41" fontId="3" fillId="0" borderId="0" xfId="21" applyNumberFormat="1" applyFont="1" applyFill="1">
      <alignment/>
      <protection/>
    </xf>
    <xf numFmtId="41" fontId="3" fillId="0" borderId="0" xfId="21" applyNumberFormat="1" applyFont="1" applyFill="1" applyBorder="1">
      <alignment/>
      <protection/>
    </xf>
    <xf numFmtId="0" fontId="3" fillId="0" borderId="0" xfId="21" applyFont="1" applyFill="1" applyAlignment="1">
      <alignment vertical="top" wrapText="1"/>
      <protection/>
    </xf>
    <xf numFmtId="0" fontId="4" fillId="0" borderId="0" xfId="21" applyFont="1" applyFill="1" applyBorder="1">
      <alignment/>
      <protection/>
    </xf>
    <xf numFmtId="173" fontId="6" fillId="0" borderId="0" xfId="15" applyNumberFormat="1" applyFont="1" applyFill="1" applyBorder="1" applyAlignment="1">
      <alignment horizontal="center"/>
    </xf>
    <xf numFmtId="15" fontId="3" fillId="0" borderId="0" xfId="21" applyNumberFormat="1" applyFont="1" applyAlignment="1" quotePrefix="1">
      <alignment horizontal="center"/>
      <protection/>
    </xf>
    <xf numFmtId="213" fontId="6" fillId="0" borderId="0" xfId="21" applyNumberFormat="1" applyFont="1" applyFill="1" applyBorder="1" applyAlignment="1">
      <alignment horizontal="center"/>
      <protection/>
    </xf>
    <xf numFmtId="41" fontId="3" fillId="0" borderId="0" xfId="21" applyNumberFormat="1" applyFont="1">
      <alignment/>
      <protection/>
    </xf>
    <xf numFmtId="41" fontId="6" fillId="0" borderId="0" xfId="21" applyNumberFormat="1" applyFont="1" applyAlignment="1">
      <alignment horizontal="center"/>
      <protection/>
    </xf>
    <xf numFmtId="0" fontId="4" fillId="0" borderId="0" xfId="21" applyFont="1" applyFill="1" applyAlignment="1" quotePrefix="1">
      <alignment horizontal="left"/>
      <protection/>
    </xf>
    <xf numFmtId="0" fontId="4" fillId="2" borderId="0" xfId="21" applyFont="1" applyFill="1" applyAlignment="1" quotePrefix="1">
      <alignment horizontal="left"/>
      <protection/>
    </xf>
    <xf numFmtId="0" fontId="4" fillId="2" borderId="0" xfId="21" applyFont="1" applyFill="1">
      <alignment/>
      <protection/>
    </xf>
    <xf numFmtId="15" fontId="3" fillId="2" borderId="0" xfId="21" applyNumberFormat="1" applyFont="1" applyFill="1" applyAlignment="1">
      <alignment horizontal="center"/>
      <protection/>
    </xf>
    <xf numFmtId="15" fontId="3" fillId="2" borderId="0" xfId="21" applyNumberFormat="1" applyFont="1" applyFill="1" applyAlignment="1" quotePrefix="1">
      <alignment horizontal="center"/>
      <protection/>
    </xf>
    <xf numFmtId="0" fontId="3" fillId="2" borderId="0" xfId="21" applyFont="1" applyFill="1" applyAlignment="1">
      <alignment horizontal="center"/>
      <protection/>
    </xf>
    <xf numFmtId="0" fontId="6" fillId="2" borderId="0" xfId="21" applyFont="1" applyFill="1" applyAlignment="1">
      <alignment horizontal="center"/>
      <protection/>
    </xf>
    <xf numFmtId="0" fontId="4" fillId="2" borderId="0" xfId="21" applyFont="1" applyFill="1" applyAlignment="1">
      <alignment horizontal="left"/>
      <protection/>
    </xf>
    <xf numFmtId="41" fontId="6" fillId="2" borderId="2" xfId="21" applyNumberFormat="1" applyFont="1" applyFill="1" applyBorder="1" applyAlignment="1">
      <alignment horizontal="center"/>
      <protection/>
    </xf>
    <xf numFmtId="41" fontId="3" fillId="2" borderId="0" xfId="21" applyNumberFormat="1" applyFont="1" applyFill="1">
      <alignment/>
      <protection/>
    </xf>
    <xf numFmtId="213" fontId="6" fillId="2" borderId="0" xfId="21" applyNumberFormat="1" applyFont="1" applyFill="1" applyBorder="1" applyAlignment="1">
      <alignment horizontal="center"/>
      <protection/>
    </xf>
    <xf numFmtId="41" fontId="6" fillId="2" borderId="0" xfId="21" applyNumberFormat="1" applyFont="1" applyFill="1" applyAlignment="1">
      <alignment horizontal="center"/>
      <protection/>
    </xf>
    <xf numFmtId="213" fontId="6" fillId="2" borderId="2" xfId="21" applyNumberFormat="1" applyFont="1" applyFill="1" applyBorder="1" applyAlignment="1">
      <alignment horizontal="center"/>
      <protection/>
    </xf>
    <xf numFmtId="0" fontId="7" fillId="0" borderId="0" xfId="21" applyFont="1" applyAlignment="1">
      <alignment horizontal="left"/>
      <protection/>
    </xf>
    <xf numFmtId="173" fontId="7" fillId="0" borderId="0" xfId="15" applyNumberFormat="1" applyFont="1" applyFill="1" applyAlignment="1">
      <alignment vertical="top" wrapText="1"/>
    </xf>
    <xf numFmtId="0" fontId="3" fillId="0" borderId="0" xfId="0" applyFont="1" applyAlignment="1">
      <alignment/>
    </xf>
    <xf numFmtId="0" fontId="3" fillId="0" borderId="0" xfId="0" applyFont="1" applyAlignment="1">
      <alignment/>
    </xf>
    <xf numFmtId="175" fontId="3" fillId="0" borderId="0" xfId="22" applyNumberFormat="1" applyFont="1" applyAlignment="1">
      <alignment/>
    </xf>
    <xf numFmtId="0" fontId="11" fillId="0" borderId="0" xfId="0" applyFont="1" applyAlignment="1">
      <alignment horizontal="justify"/>
    </xf>
    <xf numFmtId="0" fontId="11" fillId="0" borderId="0" xfId="0" applyFont="1" applyAlignment="1">
      <alignment vertical="top"/>
    </xf>
    <xf numFmtId="0" fontId="3" fillId="0" borderId="0" xfId="21" applyFont="1" applyFill="1" applyAlignment="1">
      <alignment vertical="top"/>
      <protection/>
    </xf>
    <xf numFmtId="0" fontId="3" fillId="0" borderId="0" xfId="21" applyFont="1" applyFill="1" applyAlignment="1">
      <alignment horizontal="right" vertical="top" wrapText="1"/>
      <protection/>
    </xf>
    <xf numFmtId="173" fontId="3" fillId="0" borderId="0" xfId="15" applyNumberFormat="1" applyFont="1" applyFill="1" applyAlignment="1">
      <alignment vertical="top" wrapText="1"/>
    </xf>
    <xf numFmtId="0" fontId="6" fillId="0" borderId="0" xfId="21" applyFont="1" applyFill="1" applyAlignment="1">
      <alignment horizontal="center"/>
      <protection/>
    </xf>
    <xf numFmtId="41" fontId="6" fillId="2" borderId="0" xfId="21" applyNumberFormat="1" applyFont="1" applyFill="1" applyBorder="1" applyAlignment="1">
      <alignment horizontal="center"/>
      <protection/>
    </xf>
    <xf numFmtId="41" fontId="3" fillId="2" borderId="0" xfId="21" applyNumberFormat="1" applyFont="1" applyFill="1" applyBorder="1">
      <alignment/>
      <protection/>
    </xf>
    <xf numFmtId="41" fontId="6" fillId="2" borderId="1" xfId="21" applyNumberFormat="1" applyFont="1" applyFill="1" applyBorder="1" applyAlignment="1">
      <alignment horizontal="center"/>
      <protection/>
    </xf>
    <xf numFmtId="3" fontId="3" fillId="0" borderId="0" xfId="21" applyNumberFormat="1" applyFont="1" applyFill="1" applyAlignment="1">
      <alignment horizontal="center"/>
      <protection/>
    </xf>
    <xf numFmtId="43" fontId="3" fillId="0" borderId="2" xfId="15" applyFont="1" applyFill="1" applyBorder="1" applyAlignment="1">
      <alignment horizontal="center"/>
    </xf>
    <xf numFmtId="0" fontId="7" fillId="0" borderId="0" xfId="21" applyFont="1" applyFill="1">
      <alignment/>
      <protection/>
    </xf>
    <xf numFmtId="0" fontId="4" fillId="0" borderId="0" xfId="21" applyFont="1" applyBorder="1" applyAlignment="1">
      <alignment vertical="top" wrapText="1"/>
      <protection/>
    </xf>
    <xf numFmtId="205" fontId="3" fillId="0" borderId="0" xfId="15" applyNumberFormat="1" applyFont="1" applyBorder="1" applyAlignment="1">
      <alignment/>
    </xf>
    <xf numFmtId="173" fontId="3" fillId="0" borderId="6" xfId="15" applyNumberFormat="1" applyFont="1" applyBorder="1" applyAlignment="1">
      <alignment horizontal="center"/>
    </xf>
    <xf numFmtId="0" fontId="3" fillId="0" borderId="0" xfId="21" applyFont="1" applyAlignment="1">
      <alignment horizontal="left" vertical="top" wrapText="1"/>
      <protection/>
    </xf>
    <xf numFmtId="173" fontId="3" fillId="0" borderId="1" xfId="15" applyNumberFormat="1" applyFont="1" applyFill="1" applyBorder="1" applyAlignment="1">
      <alignment horizontal="right"/>
    </xf>
    <xf numFmtId="41" fontId="6" fillId="0" borderId="0" xfId="21" applyNumberFormat="1" applyFont="1" applyFill="1" applyAlignment="1">
      <alignment horizontal="center"/>
      <protection/>
    </xf>
    <xf numFmtId="41" fontId="6" fillId="0" borderId="2" xfId="21" applyNumberFormat="1" applyFont="1" applyFill="1" applyBorder="1" applyAlignment="1">
      <alignment horizontal="center"/>
      <protection/>
    </xf>
    <xf numFmtId="9" fontId="3" fillId="0" borderId="0" xfId="22" applyFont="1" applyAlignment="1">
      <alignment/>
    </xf>
    <xf numFmtId="0" fontId="7" fillId="0" borderId="0" xfId="21" applyFont="1">
      <alignment/>
      <protection/>
    </xf>
    <xf numFmtId="173" fontId="7" fillId="0" borderId="0" xfId="15" applyNumberFormat="1" applyFont="1" applyFill="1" applyBorder="1" applyAlignment="1">
      <alignment horizontal="center"/>
    </xf>
    <xf numFmtId="173" fontId="7" fillId="0" borderId="0" xfId="15" applyNumberFormat="1" applyFont="1" applyAlignment="1">
      <alignment/>
    </xf>
    <xf numFmtId="173" fontId="7" fillId="0" borderId="0" xfId="15" applyNumberFormat="1" applyFont="1" applyAlignment="1">
      <alignment horizontal="left"/>
    </xf>
    <xf numFmtId="173" fontId="12" fillId="0" borderId="0" xfId="15" applyNumberFormat="1" applyFont="1" applyAlignment="1">
      <alignment/>
    </xf>
    <xf numFmtId="173" fontId="12" fillId="0" borderId="0" xfId="15" applyNumberFormat="1" applyFont="1" applyAlignment="1">
      <alignment horizontal="left"/>
    </xf>
    <xf numFmtId="0" fontId="12" fillId="0" borderId="0" xfId="21" applyFont="1" applyAlignment="1">
      <alignment horizontal="left"/>
      <protection/>
    </xf>
    <xf numFmtId="0" fontId="12" fillId="0" borderId="0" xfId="21" applyFont="1">
      <alignment/>
      <protection/>
    </xf>
    <xf numFmtId="43" fontId="3" fillId="0" borderId="0" xfId="15" applyFont="1" applyFill="1" applyAlignment="1">
      <alignment/>
    </xf>
    <xf numFmtId="173" fontId="12" fillId="0" borderId="0" xfId="15" applyNumberFormat="1" applyFont="1" applyBorder="1" applyAlignment="1">
      <alignment/>
    </xf>
    <xf numFmtId="0" fontId="3" fillId="0" borderId="0" xfId="21" applyFont="1" applyAlignment="1">
      <alignment horizontal="center"/>
      <protection/>
    </xf>
    <xf numFmtId="0" fontId="3" fillId="0" borderId="0" xfId="21" applyFont="1" applyAlignment="1">
      <alignment vertical="top" wrapText="1"/>
      <protection/>
    </xf>
    <xf numFmtId="0" fontId="4" fillId="0" borderId="0" xfId="21" applyFont="1" applyBorder="1" applyAlignment="1">
      <alignment vertical="top" wrapText="1"/>
      <protection/>
    </xf>
    <xf numFmtId="0" fontId="3" fillId="2" borderId="0" xfId="21" applyFont="1" applyFill="1" applyAlignment="1">
      <alignment vertical="top" wrapText="1"/>
      <protection/>
    </xf>
    <xf numFmtId="0" fontId="0" fillId="0" borderId="0" xfId="0" applyAlignment="1">
      <alignment vertical="top" wrapText="1"/>
    </xf>
    <xf numFmtId="0" fontId="3" fillId="0" borderId="0" xfId="21" applyFont="1" applyFill="1" applyAlignment="1">
      <alignment horizontal="left" vertical="top" wrapText="1"/>
      <protection/>
    </xf>
    <xf numFmtId="0" fontId="3"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66</xdr:row>
      <xdr:rowOff>47625</xdr:rowOff>
    </xdr:from>
    <xdr:ext cx="76200" cy="200025"/>
    <xdr:sp>
      <xdr:nvSpPr>
        <xdr:cNvPr id="1" name="TextBox 2"/>
        <xdr:cNvSpPr txBox="1">
          <a:spLocks noChangeArrowheads="1"/>
        </xdr:cNvSpPr>
      </xdr:nvSpPr>
      <xdr:spPr>
        <a:xfrm>
          <a:off x="2895600" y="11115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57</xdr:row>
      <xdr:rowOff>38100</xdr:rowOff>
    </xdr:from>
    <xdr:to>
      <xdr:col>7</xdr:col>
      <xdr:colOff>666750</xdr:colOff>
      <xdr:row>59</xdr:row>
      <xdr:rowOff>133350</xdr:rowOff>
    </xdr:to>
    <xdr:sp>
      <xdr:nvSpPr>
        <xdr:cNvPr id="2" name="TextBox 3"/>
        <xdr:cNvSpPr txBox="1">
          <a:spLocks noChangeArrowheads="1"/>
        </xdr:cNvSpPr>
      </xdr:nvSpPr>
      <xdr:spPr>
        <a:xfrm>
          <a:off x="19050" y="9648825"/>
          <a:ext cx="6686550"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Audited Financial Statements for the year ended 31 December 2004 and the accompanying explanatory notes attached to the Interim Financial Statements.</a:t>
          </a:r>
        </a:p>
      </xdr:txBody>
    </xdr:sp>
    <xdr:clientData/>
  </xdr:twoCellAnchor>
  <xdr:twoCellAnchor editAs="oneCell">
    <xdr:from>
      <xdr:col>0</xdr:col>
      <xdr:colOff>19050</xdr:colOff>
      <xdr:row>0</xdr:row>
      <xdr:rowOff>66675</xdr:rowOff>
    </xdr:from>
    <xdr:to>
      <xdr:col>0</xdr:col>
      <xdr:colOff>495300</xdr:colOff>
      <xdr:row>3</xdr:row>
      <xdr:rowOff>9525</xdr:rowOff>
    </xdr:to>
    <xdr:pic>
      <xdr:nvPicPr>
        <xdr:cNvPr id="3" name="Picture 5"/>
        <xdr:cNvPicPr preferRelativeResize="1">
          <a:picLocks noChangeAspect="1"/>
        </xdr:cNvPicPr>
      </xdr:nvPicPr>
      <xdr:blipFill>
        <a:blip r:embed="rId1"/>
        <a:stretch>
          <a:fillRect/>
        </a:stretch>
      </xdr:blipFill>
      <xdr:spPr>
        <a:xfrm>
          <a:off x="19050" y="66675"/>
          <a:ext cx="476250" cy="428625"/>
        </a:xfrm>
        <a:prstGeom prst="rect">
          <a:avLst/>
        </a:prstGeom>
        <a:noFill/>
        <a:ln w="9525" cmpd="sng">
          <a:noFill/>
        </a:ln>
      </xdr:spPr>
    </xdr:pic>
    <xdr:clientData/>
  </xdr:twoCellAnchor>
  <xdr:twoCellAnchor>
    <xdr:from>
      <xdr:col>0</xdr:col>
      <xdr:colOff>523875</xdr:colOff>
      <xdr:row>0</xdr:row>
      <xdr:rowOff>95250</xdr:rowOff>
    </xdr:from>
    <xdr:to>
      <xdr:col>0</xdr:col>
      <xdr:colOff>2305050</xdr:colOff>
      <xdr:row>2</xdr:row>
      <xdr:rowOff>152400</xdr:rowOff>
    </xdr:to>
    <xdr:sp>
      <xdr:nvSpPr>
        <xdr:cNvPr id="4" name="TextBox 6"/>
        <xdr:cNvSpPr txBox="1">
          <a:spLocks noChangeArrowheads="1"/>
        </xdr:cNvSpPr>
      </xdr:nvSpPr>
      <xdr:spPr>
        <a:xfrm>
          <a:off x="523875" y="95250"/>
          <a:ext cx="1781175" cy="381000"/>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0</xdr:col>
      <xdr:colOff>0</xdr:colOff>
      <xdr:row>54</xdr:row>
      <xdr:rowOff>85725</xdr:rowOff>
    </xdr:from>
    <xdr:to>
      <xdr:col>7</xdr:col>
      <xdr:colOff>666750</xdr:colOff>
      <xdr:row>55</xdr:row>
      <xdr:rowOff>114300</xdr:rowOff>
    </xdr:to>
    <xdr:sp>
      <xdr:nvSpPr>
        <xdr:cNvPr id="5" name="TextBox 7"/>
        <xdr:cNvSpPr txBox="1">
          <a:spLocks noChangeArrowheads="1"/>
        </xdr:cNvSpPr>
      </xdr:nvSpPr>
      <xdr:spPr>
        <a:xfrm>
          <a:off x="0" y="9210675"/>
          <a:ext cx="6705600" cy="190500"/>
        </a:xfrm>
        <a:prstGeom prst="rect">
          <a:avLst/>
        </a:prstGeom>
        <a:solidFill>
          <a:srgbClr val="FFFFFF"/>
        </a:solidFill>
        <a:ln w="9525" cmpd="sng">
          <a:noFill/>
        </a:ln>
      </xdr:spPr>
      <xdr:txBody>
        <a:bodyPr vertOverflow="clip" wrap="square"/>
        <a:p>
          <a:pPr algn="l">
            <a:defRPr/>
          </a:pPr>
          <a:r>
            <a:rPr lang="en-US" cap="none" sz="1000" b="0" i="0" u="none" baseline="0"/>
            <a:t>The acquisitions of Classic Scenic Berhad (CSCENIC)'s subsidiaries were completed on 31 July 2004.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59</xdr:row>
      <xdr:rowOff>47625</xdr:rowOff>
    </xdr:from>
    <xdr:ext cx="76200" cy="200025"/>
    <xdr:sp>
      <xdr:nvSpPr>
        <xdr:cNvPr id="1" name="TextBox 2"/>
        <xdr:cNvSpPr txBox="1">
          <a:spLocks noChangeArrowheads="1"/>
        </xdr:cNvSpPr>
      </xdr:nvSpPr>
      <xdr:spPr>
        <a:xfrm>
          <a:off x="3962400" y="9639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45</xdr:row>
      <xdr:rowOff>152400</xdr:rowOff>
    </xdr:from>
    <xdr:to>
      <xdr:col>4</xdr:col>
      <xdr:colOff>19050</xdr:colOff>
      <xdr:row>49</xdr:row>
      <xdr:rowOff>85725</xdr:rowOff>
    </xdr:to>
    <xdr:sp>
      <xdr:nvSpPr>
        <xdr:cNvPr id="2" name="TextBox 3"/>
        <xdr:cNvSpPr txBox="1">
          <a:spLocks noChangeArrowheads="1"/>
        </xdr:cNvSpPr>
      </xdr:nvSpPr>
      <xdr:spPr>
        <a:xfrm>
          <a:off x="0" y="7477125"/>
          <a:ext cx="54197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Audited Financial Statements for the year ended 31 December 2004 and the accompanying explanatory notes attached to the Interim Financial Statements.</a:t>
          </a:r>
        </a:p>
      </xdr:txBody>
    </xdr:sp>
    <xdr:clientData/>
  </xdr:twoCellAnchor>
  <xdr:twoCellAnchor editAs="oneCell">
    <xdr:from>
      <xdr:col>0</xdr:col>
      <xdr:colOff>9525</xdr:colOff>
      <xdr:row>0</xdr:row>
      <xdr:rowOff>57150</xdr:rowOff>
    </xdr:from>
    <xdr:to>
      <xdr:col>0</xdr:col>
      <xdr:colOff>485775</xdr:colOff>
      <xdr:row>3</xdr:row>
      <xdr:rowOff>0</xdr:rowOff>
    </xdr:to>
    <xdr:pic>
      <xdr:nvPicPr>
        <xdr:cNvPr id="3" name="Picture 5"/>
        <xdr:cNvPicPr preferRelativeResize="1">
          <a:picLocks noChangeAspect="1"/>
        </xdr:cNvPicPr>
      </xdr:nvPicPr>
      <xdr:blipFill>
        <a:blip r:embed="rId1"/>
        <a:stretch>
          <a:fillRect/>
        </a:stretch>
      </xdr:blipFill>
      <xdr:spPr>
        <a:xfrm>
          <a:off x="9525" y="57150"/>
          <a:ext cx="476250" cy="428625"/>
        </a:xfrm>
        <a:prstGeom prst="rect">
          <a:avLst/>
        </a:prstGeom>
        <a:noFill/>
        <a:ln w="9525" cmpd="sng">
          <a:noFill/>
        </a:ln>
      </xdr:spPr>
    </xdr:pic>
    <xdr:clientData/>
  </xdr:twoCellAnchor>
  <xdr:twoCellAnchor>
    <xdr:from>
      <xdr:col>0</xdr:col>
      <xdr:colOff>523875</xdr:colOff>
      <xdr:row>0</xdr:row>
      <xdr:rowOff>95250</xdr:rowOff>
    </xdr:from>
    <xdr:to>
      <xdr:col>0</xdr:col>
      <xdr:colOff>2305050</xdr:colOff>
      <xdr:row>2</xdr:row>
      <xdr:rowOff>152400</xdr:rowOff>
    </xdr:to>
    <xdr:sp>
      <xdr:nvSpPr>
        <xdr:cNvPr id="4" name="TextBox 6"/>
        <xdr:cNvSpPr txBox="1">
          <a:spLocks noChangeArrowheads="1"/>
        </xdr:cNvSpPr>
      </xdr:nvSpPr>
      <xdr:spPr>
        <a:xfrm>
          <a:off x="523875" y="95250"/>
          <a:ext cx="1781175" cy="381000"/>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40</xdr:row>
      <xdr:rowOff>47625</xdr:rowOff>
    </xdr:from>
    <xdr:to>
      <xdr:col>6</xdr:col>
      <xdr:colOff>733425</xdr:colOff>
      <xdr:row>43</xdr:row>
      <xdr:rowOff>142875</xdr:rowOff>
    </xdr:to>
    <xdr:sp>
      <xdr:nvSpPr>
        <xdr:cNvPr id="1" name="TextBox 1"/>
        <xdr:cNvSpPr txBox="1">
          <a:spLocks noChangeArrowheads="1"/>
        </xdr:cNvSpPr>
      </xdr:nvSpPr>
      <xdr:spPr>
        <a:xfrm>
          <a:off x="9525" y="6562725"/>
          <a:ext cx="687705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December 2004 and the accompanying explanatory notes attached to the Interim Financial Statements.
</a:t>
          </a:r>
        </a:p>
      </xdr:txBody>
    </xdr:sp>
    <xdr:clientData/>
  </xdr:twoCellAnchor>
  <xdr:twoCellAnchor editAs="oneCell">
    <xdr:from>
      <xdr:col>0</xdr:col>
      <xdr:colOff>9525</xdr:colOff>
      <xdr:row>0</xdr:row>
      <xdr:rowOff>57150</xdr:rowOff>
    </xdr:from>
    <xdr:to>
      <xdr:col>0</xdr:col>
      <xdr:colOff>485775</xdr:colOff>
      <xdr:row>3</xdr:row>
      <xdr:rowOff>0</xdr:rowOff>
    </xdr:to>
    <xdr:pic>
      <xdr:nvPicPr>
        <xdr:cNvPr id="2" name="Picture 4"/>
        <xdr:cNvPicPr preferRelativeResize="1">
          <a:picLocks noChangeAspect="1"/>
        </xdr:cNvPicPr>
      </xdr:nvPicPr>
      <xdr:blipFill>
        <a:blip r:embed="rId1"/>
        <a:stretch>
          <a:fillRect/>
        </a:stretch>
      </xdr:blipFill>
      <xdr:spPr>
        <a:xfrm>
          <a:off x="9525" y="57150"/>
          <a:ext cx="476250" cy="428625"/>
        </a:xfrm>
        <a:prstGeom prst="rect">
          <a:avLst/>
        </a:prstGeom>
        <a:noFill/>
        <a:ln w="9525" cmpd="sng">
          <a:noFill/>
        </a:ln>
      </xdr:spPr>
    </xdr:pic>
    <xdr:clientData/>
  </xdr:twoCellAnchor>
  <xdr:twoCellAnchor>
    <xdr:from>
      <xdr:col>0</xdr:col>
      <xdr:colOff>523875</xdr:colOff>
      <xdr:row>0</xdr:row>
      <xdr:rowOff>95250</xdr:rowOff>
    </xdr:from>
    <xdr:to>
      <xdr:col>0</xdr:col>
      <xdr:colOff>2305050</xdr:colOff>
      <xdr:row>2</xdr:row>
      <xdr:rowOff>152400</xdr:rowOff>
    </xdr:to>
    <xdr:sp>
      <xdr:nvSpPr>
        <xdr:cNvPr id="3" name="TextBox 5"/>
        <xdr:cNvSpPr txBox="1">
          <a:spLocks noChangeArrowheads="1"/>
        </xdr:cNvSpPr>
      </xdr:nvSpPr>
      <xdr:spPr>
        <a:xfrm>
          <a:off x="523875" y="95250"/>
          <a:ext cx="1781175" cy="381000"/>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82</xdr:row>
      <xdr:rowOff>47625</xdr:rowOff>
    </xdr:from>
    <xdr:ext cx="76200" cy="200025"/>
    <xdr:sp>
      <xdr:nvSpPr>
        <xdr:cNvPr id="1" name="TextBox 2"/>
        <xdr:cNvSpPr txBox="1">
          <a:spLocks noChangeArrowheads="1"/>
        </xdr:cNvSpPr>
      </xdr:nvSpPr>
      <xdr:spPr>
        <a:xfrm>
          <a:off x="3524250" y="13382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71</xdr:row>
      <xdr:rowOff>28575</xdr:rowOff>
    </xdr:from>
    <xdr:to>
      <xdr:col>4</xdr:col>
      <xdr:colOff>923925</xdr:colOff>
      <xdr:row>75</xdr:row>
      <xdr:rowOff>133350</xdr:rowOff>
    </xdr:to>
    <xdr:sp>
      <xdr:nvSpPr>
        <xdr:cNvPr id="2" name="TextBox 3"/>
        <xdr:cNvSpPr txBox="1">
          <a:spLocks noChangeArrowheads="1"/>
        </xdr:cNvSpPr>
      </xdr:nvSpPr>
      <xdr:spPr>
        <a:xfrm>
          <a:off x="9525" y="11572875"/>
          <a:ext cx="55245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December 2004 and the accompanying explanatory notes attached to the Interim Financial Statements.</a:t>
          </a:r>
        </a:p>
      </xdr:txBody>
    </xdr:sp>
    <xdr:clientData/>
  </xdr:twoCellAnchor>
  <xdr:twoCellAnchor>
    <xdr:from>
      <xdr:col>0</xdr:col>
      <xdr:colOff>57150</xdr:colOff>
      <xdr:row>63</xdr:row>
      <xdr:rowOff>0</xdr:rowOff>
    </xdr:from>
    <xdr:to>
      <xdr:col>4</xdr:col>
      <xdr:colOff>828675</xdr:colOff>
      <xdr:row>63</xdr:row>
      <xdr:rowOff>0</xdr:rowOff>
    </xdr:to>
    <xdr:sp>
      <xdr:nvSpPr>
        <xdr:cNvPr id="3" name="TextBox 7"/>
        <xdr:cNvSpPr txBox="1">
          <a:spLocks noChangeArrowheads="1"/>
        </xdr:cNvSpPr>
      </xdr:nvSpPr>
      <xdr:spPr>
        <a:xfrm>
          <a:off x="57150" y="10287000"/>
          <a:ext cx="5381625" cy="0"/>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subsidiary companies are as follows :</a:t>
          </a:r>
        </a:p>
      </xdr:txBody>
    </xdr:sp>
    <xdr:clientData/>
  </xdr:twoCellAnchor>
  <xdr:twoCellAnchor>
    <xdr:from>
      <xdr:col>0</xdr:col>
      <xdr:colOff>38100</xdr:colOff>
      <xdr:row>64</xdr:row>
      <xdr:rowOff>142875</xdr:rowOff>
    </xdr:from>
    <xdr:to>
      <xdr:col>1</xdr:col>
      <xdr:colOff>342900</xdr:colOff>
      <xdr:row>64</xdr:row>
      <xdr:rowOff>142875</xdr:rowOff>
    </xdr:to>
    <xdr:sp>
      <xdr:nvSpPr>
        <xdr:cNvPr id="4" name="Line 8"/>
        <xdr:cNvSpPr>
          <a:spLocks/>
        </xdr:cNvSpPr>
      </xdr:nvSpPr>
      <xdr:spPr>
        <a:xfrm>
          <a:off x="38100" y="105918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0</xdr:rowOff>
    </xdr:from>
    <xdr:to>
      <xdr:col>1</xdr:col>
      <xdr:colOff>123825</xdr:colOff>
      <xdr:row>2</xdr:row>
      <xdr:rowOff>28575</xdr:rowOff>
    </xdr:to>
    <xdr:pic>
      <xdr:nvPicPr>
        <xdr:cNvPr id="5" name="Picture 11"/>
        <xdr:cNvPicPr preferRelativeResize="1">
          <a:picLocks noChangeAspect="1"/>
        </xdr:cNvPicPr>
      </xdr:nvPicPr>
      <xdr:blipFill>
        <a:blip r:embed="rId1"/>
        <a:stretch>
          <a:fillRect/>
        </a:stretch>
      </xdr:blipFill>
      <xdr:spPr>
        <a:xfrm>
          <a:off x="9525" y="0"/>
          <a:ext cx="476250" cy="428625"/>
        </a:xfrm>
        <a:prstGeom prst="rect">
          <a:avLst/>
        </a:prstGeom>
        <a:noFill/>
        <a:ln w="9525" cmpd="sng">
          <a:noFill/>
        </a:ln>
      </xdr:spPr>
    </xdr:pic>
    <xdr:clientData/>
  </xdr:twoCellAnchor>
  <xdr:twoCellAnchor>
    <xdr:from>
      <xdr:col>1</xdr:col>
      <xdr:colOff>161925</xdr:colOff>
      <xdr:row>0</xdr:row>
      <xdr:rowOff>38100</xdr:rowOff>
    </xdr:from>
    <xdr:to>
      <xdr:col>1</xdr:col>
      <xdr:colOff>1943100</xdr:colOff>
      <xdr:row>2</xdr:row>
      <xdr:rowOff>95250</xdr:rowOff>
    </xdr:to>
    <xdr:sp>
      <xdr:nvSpPr>
        <xdr:cNvPr id="6" name="TextBox 12"/>
        <xdr:cNvSpPr txBox="1">
          <a:spLocks noChangeArrowheads="1"/>
        </xdr:cNvSpPr>
      </xdr:nvSpPr>
      <xdr:spPr>
        <a:xfrm>
          <a:off x="523875" y="38100"/>
          <a:ext cx="1781175" cy="457200"/>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110</xdr:row>
      <xdr:rowOff>0</xdr:rowOff>
    </xdr:from>
    <xdr:to>
      <xdr:col>8</xdr:col>
      <xdr:colOff>704850</xdr:colOff>
      <xdr:row>120</xdr:row>
      <xdr:rowOff>123825</xdr:rowOff>
    </xdr:to>
    <xdr:sp>
      <xdr:nvSpPr>
        <xdr:cNvPr id="1" name="Text 18"/>
        <xdr:cNvSpPr txBox="1">
          <a:spLocks noChangeArrowheads="1"/>
        </xdr:cNvSpPr>
      </xdr:nvSpPr>
      <xdr:spPr>
        <a:xfrm>
          <a:off x="342900" y="17887950"/>
          <a:ext cx="6496050" cy="16287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Group registered</a:t>
          </a:r>
          <a:r>
            <a:rPr lang="en-US" cap="none" sz="1000" b="0" i="0" u="none" baseline="0">
              <a:latin typeface="Times New Roman"/>
              <a:ea typeface="Times New Roman"/>
              <a:cs typeface="Times New Roman"/>
            </a:rPr>
            <a:t> an increase of RM5.5 million or 44.6% in revenue to RM17.9 million </a:t>
          </a:r>
          <a:r>
            <a:rPr lang="en-US" cap="none" sz="1000" b="0" i="0" u="none" baseline="0">
              <a:solidFill>
                <a:srgbClr val="000000"/>
              </a:solidFill>
              <a:latin typeface="Times New Roman"/>
              <a:ea typeface="Times New Roman"/>
              <a:cs typeface="Times New Roman"/>
            </a:rPr>
            <a:t>for the third quarter under review as compared to RM12.4 million in the preceding year corresponding quarter, mainly attributable to the expanded production capacity with the commission of new plant in March 2005. Likewise, the profit before taxation for the third quarter im</a:t>
          </a:r>
          <a:r>
            <a:rPr lang="en-US" cap="none" sz="1000" b="0" i="0" u="none" baseline="0">
              <a:latin typeface="Times New Roman"/>
              <a:ea typeface="Times New Roman"/>
              <a:cs typeface="Times New Roman"/>
            </a:rPr>
            <a:t>proved </a:t>
          </a:r>
          <a:r>
            <a:rPr lang="en-US" cap="none" sz="1000" b="0" i="0" u="none" baseline="0">
              <a:solidFill>
                <a:srgbClr val="000000"/>
              </a:solidFill>
              <a:latin typeface="Times New Roman"/>
              <a:ea typeface="Times New Roman"/>
              <a:cs typeface="Times New Roman"/>
            </a:rPr>
            <a:t>by RM1.4 million or 33.3% to RM5.6 million as compared to RM4.2 million in the preceding year corresponding quarter. The increase in profit before taxation is not in tandem with the increase in revenue mainly due to increase in the global raw material cost. 
The Group revenue and profit before taxation for the nine months ended 30 September 2005 increased by RM8 million and RM2.6 million respectively from RM36.2 million and RM11.6 million recorded in the preceding year corresponding period. The improved performance was mainly due to the increase in production volume with the expanded production capacity.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124</xdr:row>
      <xdr:rowOff>0</xdr:rowOff>
    </xdr:from>
    <xdr:to>
      <xdr:col>8</xdr:col>
      <xdr:colOff>666750</xdr:colOff>
      <xdr:row>129</xdr:row>
      <xdr:rowOff>66675</xdr:rowOff>
    </xdr:to>
    <xdr:sp>
      <xdr:nvSpPr>
        <xdr:cNvPr id="2" name="Text 18"/>
        <xdr:cNvSpPr txBox="1">
          <a:spLocks noChangeArrowheads="1"/>
        </xdr:cNvSpPr>
      </xdr:nvSpPr>
      <xdr:spPr>
        <a:xfrm>
          <a:off x="342900" y="20069175"/>
          <a:ext cx="6457950" cy="8763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revenue of RM17.9 million for the current quarter improved by RM2.9 million over the second quarter of RM15.0 million. The increase in revenue was mainly due to the additional production lines installed and running of double shifts for certain production processes to meet the increase in demand from customers. Similarly, profit before taxation improved by 16.7% to RM5.6 million for the current quarter from RM4.8 million registered in the immediate preceding quarter in line with the increase in sales volume. </a:t>
          </a:r>
        </a:p>
      </xdr:txBody>
    </xdr:sp>
    <xdr:clientData/>
  </xdr:twoCellAnchor>
  <xdr:twoCellAnchor>
    <xdr:from>
      <xdr:col>1</xdr:col>
      <xdr:colOff>9525</xdr:colOff>
      <xdr:row>133</xdr:row>
      <xdr:rowOff>9525</xdr:rowOff>
    </xdr:from>
    <xdr:to>
      <xdr:col>8</xdr:col>
      <xdr:colOff>666750</xdr:colOff>
      <xdr:row>135</xdr:row>
      <xdr:rowOff>66675</xdr:rowOff>
    </xdr:to>
    <xdr:sp>
      <xdr:nvSpPr>
        <xdr:cNvPr id="3" name="Text 18"/>
        <xdr:cNvSpPr txBox="1">
          <a:spLocks noChangeArrowheads="1"/>
        </xdr:cNvSpPr>
      </xdr:nvSpPr>
      <xdr:spPr>
        <a:xfrm>
          <a:off x="333375" y="21478875"/>
          <a:ext cx="6467475" cy="381000"/>
        </a:xfrm>
        <a:prstGeom prst="rect">
          <a:avLst/>
        </a:prstGeom>
        <a:solidFill>
          <a:srgbClr val="FFFFFF"/>
        </a:solidFill>
        <a:ln w="1" cmpd="sng">
          <a:noFill/>
        </a:ln>
      </xdr:spPr>
      <xdr:txBody>
        <a:bodyPr vertOverflow="clip" wrap="square"/>
        <a:p>
          <a:pPr algn="l">
            <a:defRPr/>
          </a:pPr>
          <a:r>
            <a:rPr lang="en-US" cap="none" sz="1000" b="0" i="0" u="none" baseline="0"/>
            <a:t>Based on the orders in hand from overseas customers, the Board is confident of achieving better performance for the current financial year.</a:t>
          </a:r>
        </a:p>
      </xdr:txBody>
    </xdr:sp>
    <xdr:clientData/>
  </xdr:twoCellAnchor>
  <xdr:twoCellAnchor>
    <xdr:from>
      <xdr:col>1</xdr:col>
      <xdr:colOff>9525</xdr:colOff>
      <xdr:row>139</xdr:row>
      <xdr:rowOff>0</xdr:rowOff>
    </xdr:from>
    <xdr:to>
      <xdr:col>8</xdr:col>
      <xdr:colOff>523875</xdr:colOff>
      <xdr:row>139</xdr:row>
      <xdr:rowOff>0</xdr:rowOff>
    </xdr:to>
    <xdr:sp>
      <xdr:nvSpPr>
        <xdr:cNvPr id="4" name="Text 18"/>
        <xdr:cNvSpPr txBox="1">
          <a:spLocks noChangeArrowheads="1"/>
        </xdr:cNvSpPr>
      </xdr:nvSpPr>
      <xdr:spPr>
        <a:xfrm>
          <a:off x="333375" y="22345650"/>
          <a:ext cx="63246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160</xdr:row>
      <xdr:rowOff>152400</xdr:rowOff>
    </xdr:from>
    <xdr:to>
      <xdr:col>8</xdr:col>
      <xdr:colOff>371475</xdr:colOff>
      <xdr:row>162</xdr:row>
      <xdr:rowOff>57150</xdr:rowOff>
    </xdr:to>
    <xdr:sp>
      <xdr:nvSpPr>
        <xdr:cNvPr id="5" name="Text 18"/>
        <xdr:cNvSpPr txBox="1">
          <a:spLocks noChangeArrowheads="1"/>
        </xdr:cNvSpPr>
      </xdr:nvSpPr>
      <xdr:spPr>
        <a:xfrm>
          <a:off x="333375" y="25841325"/>
          <a:ext cx="6172200" cy="228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181</xdr:row>
      <xdr:rowOff>9525</xdr:rowOff>
    </xdr:from>
    <xdr:to>
      <xdr:col>8</xdr:col>
      <xdr:colOff>638175</xdr:colOff>
      <xdr:row>183</xdr:row>
      <xdr:rowOff>66675</xdr:rowOff>
    </xdr:to>
    <xdr:sp>
      <xdr:nvSpPr>
        <xdr:cNvPr id="6" name="Text 18"/>
        <xdr:cNvSpPr txBox="1">
          <a:spLocks noChangeArrowheads="1"/>
        </xdr:cNvSpPr>
      </xdr:nvSpPr>
      <xdr:spPr>
        <a:xfrm>
          <a:off x="333375" y="29098875"/>
          <a:ext cx="6438900" cy="381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enters into forward foreign exchange contracts as a hedge for part of its confirmed sales orders in foreign currencies. The purpose of hedging is to protect the Group against unfavorable movement in exchange rate. </a:t>
          </a:r>
        </a:p>
      </xdr:txBody>
    </xdr:sp>
    <xdr:clientData/>
  </xdr:twoCellAnchor>
  <xdr:twoCellAnchor>
    <xdr:from>
      <xdr:col>1</xdr:col>
      <xdr:colOff>19050</xdr:colOff>
      <xdr:row>83</xdr:row>
      <xdr:rowOff>0</xdr:rowOff>
    </xdr:from>
    <xdr:to>
      <xdr:col>8</xdr:col>
      <xdr:colOff>514350</xdr:colOff>
      <xdr:row>83</xdr:row>
      <xdr:rowOff>0</xdr:rowOff>
    </xdr:to>
    <xdr:sp>
      <xdr:nvSpPr>
        <xdr:cNvPr id="7" name="TextBox 11"/>
        <xdr:cNvSpPr txBox="1">
          <a:spLocks noChangeArrowheads="1"/>
        </xdr:cNvSpPr>
      </xdr:nvSpPr>
      <xdr:spPr>
        <a:xfrm>
          <a:off x="342900" y="13620750"/>
          <a:ext cx="63055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83</xdr:row>
      <xdr:rowOff>0</xdr:rowOff>
    </xdr:from>
    <xdr:to>
      <xdr:col>8</xdr:col>
      <xdr:colOff>447675</xdr:colOff>
      <xdr:row>83</xdr:row>
      <xdr:rowOff>0</xdr:rowOff>
    </xdr:to>
    <xdr:sp>
      <xdr:nvSpPr>
        <xdr:cNvPr id="8" name="TextBox 12"/>
        <xdr:cNvSpPr txBox="1">
          <a:spLocks noChangeArrowheads="1"/>
        </xdr:cNvSpPr>
      </xdr:nvSpPr>
      <xdr:spPr>
        <a:xfrm>
          <a:off x="323850" y="13620750"/>
          <a:ext cx="62579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314325</xdr:colOff>
      <xdr:row>240</xdr:row>
      <xdr:rowOff>104775</xdr:rowOff>
    </xdr:from>
    <xdr:to>
      <xdr:col>8</xdr:col>
      <xdr:colOff>285750</xdr:colOff>
      <xdr:row>248</xdr:row>
      <xdr:rowOff>123825</xdr:rowOff>
    </xdr:to>
    <xdr:sp>
      <xdr:nvSpPr>
        <xdr:cNvPr id="9" name="TextBox 13"/>
        <xdr:cNvSpPr txBox="1">
          <a:spLocks noChangeArrowheads="1"/>
        </xdr:cNvSpPr>
      </xdr:nvSpPr>
      <xdr:spPr>
        <a:xfrm>
          <a:off x="314325" y="38909625"/>
          <a:ext cx="6105525" cy="13144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CLASSIC SCENIC BERHAD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CHOW CHOOI YOONG
Company Secretary 
MAICSA 0772574
Date: 24 November 2005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30</xdr:row>
      <xdr:rowOff>0</xdr:rowOff>
    </xdr:from>
    <xdr:to>
      <xdr:col>8</xdr:col>
      <xdr:colOff>419100</xdr:colOff>
      <xdr:row>30</xdr:row>
      <xdr:rowOff>0</xdr:rowOff>
    </xdr:to>
    <xdr:sp>
      <xdr:nvSpPr>
        <xdr:cNvPr id="10" name="Text 18"/>
        <xdr:cNvSpPr txBox="1">
          <a:spLocks noChangeArrowheads="1"/>
        </xdr:cNvSpPr>
      </xdr:nvSpPr>
      <xdr:spPr>
        <a:xfrm>
          <a:off x="333375" y="4962525"/>
          <a:ext cx="62198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208</xdr:row>
      <xdr:rowOff>0</xdr:rowOff>
    </xdr:from>
    <xdr:to>
      <xdr:col>8</xdr:col>
      <xdr:colOff>790575</xdr:colOff>
      <xdr:row>210</xdr:row>
      <xdr:rowOff>171450</xdr:rowOff>
    </xdr:to>
    <xdr:sp>
      <xdr:nvSpPr>
        <xdr:cNvPr id="11" name="TextBox 18"/>
        <xdr:cNvSpPr txBox="1">
          <a:spLocks noChangeArrowheads="1"/>
        </xdr:cNvSpPr>
      </xdr:nvSpPr>
      <xdr:spPr>
        <a:xfrm>
          <a:off x="342900" y="33394650"/>
          <a:ext cx="6581775" cy="533400"/>
        </a:xfrm>
        <a:prstGeom prst="rect">
          <a:avLst/>
        </a:prstGeom>
        <a:solidFill>
          <a:srgbClr val="FFFFFF"/>
        </a:solidFill>
        <a:ln w="9525" cmpd="sng">
          <a:noFill/>
        </a:ln>
      </xdr:spPr>
      <xdr:txBody>
        <a:bodyPr vertOverflow="clip" wrap="square"/>
        <a:p>
          <a:pPr algn="l">
            <a:defRPr/>
          </a:pPr>
          <a:r>
            <a:rPr lang="en-US" cap="none" sz="1000" b="0" i="0" u="none" baseline="0"/>
            <a:t>On 29 September 2005, the Board approved and declared an interim tax-exempt dividend of 7% in respect of the financial year ending 31 December 2005 which was paid on 25 October 2005 to depositors registered in the Record of Depositors on 19 October 2005. (2004 : Nil). </a:t>
          </a:r>
        </a:p>
      </xdr:txBody>
    </xdr:sp>
    <xdr:clientData/>
  </xdr:twoCellAnchor>
  <xdr:twoCellAnchor>
    <xdr:from>
      <xdr:col>1</xdr:col>
      <xdr:colOff>9525</xdr:colOff>
      <xdr:row>170</xdr:row>
      <xdr:rowOff>142875</xdr:rowOff>
    </xdr:from>
    <xdr:to>
      <xdr:col>8</xdr:col>
      <xdr:colOff>790575</xdr:colOff>
      <xdr:row>172</xdr:row>
      <xdr:rowOff>28575</xdr:rowOff>
    </xdr:to>
    <xdr:sp>
      <xdr:nvSpPr>
        <xdr:cNvPr id="12" name="TextBox 19"/>
        <xdr:cNvSpPr txBox="1">
          <a:spLocks noChangeArrowheads="1"/>
        </xdr:cNvSpPr>
      </xdr:nvSpPr>
      <xdr:spPr>
        <a:xfrm>
          <a:off x="333375" y="27451050"/>
          <a:ext cx="6591300" cy="209550"/>
        </a:xfrm>
        <a:prstGeom prst="rect">
          <a:avLst/>
        </a:prstGeom>
        <a:solidFill>
          <a:srgbClr val="FFFFFF"/>
        </a:solidFill>
        <a:ln w="9525" cmpd="sng">
          <a:noFill/>
        </a:ln>
      </xdr:spPr>
      <xdr:txBody>
        <a:bodyPr vertOverflow="clip" wrap="square"/>
        <a:p>
          <a:pPr algn="l">
            <a:defRPr/>
          </a:pPr>
          <a:r>
            <a:rPr lang="en-US" cap="none" sz="1000" b="0" i="0" u="none" baseline="0"/>
            <a:t>There were no announced corporate proposals not completed as at the date of this report.
</a:t>
          </a:r>
        </a:p>
      </xdr:txBody>
    </xdr:sp>
    <xdr:clientData/>
  </xdr:twoCellAnchor>
  <xdr:twoCellAnchor>
    <xdr:from>
      <xdr:col>1</xdr:col>
      <xdr:colOff>0</xdr:colOff>
      <xdr:row>184</xdr:row>
      <xdr:rowOff>57150</xdr:rowOff>
    </xdr:from>
    <xdr:to>
      <xdr:col>8</xdr:col>
      <xdr:colOff>647700</xdr:colOff>
      <xdr:row>185</xdr:row>
      <xdr:rowOff>133350</xdr:rowOff>
    </xdr:to>
    <xdr:sp>
      <xdr:nvSpPr>
        <xdr:cNvPr id="13" name="TextBox 20"/>
        <xdr:cNvSpPr txBox="1">
          <a:spLocks noChangeArrowheads="1"/>
        </xdr:cNvSpPr>
      </xdr:nvSpPr>
      <xdr:spPr>
        <a:xfrm>
          <a:off x="323850" y="29632275"/>
          <a:ext cx="6457950" cy="238125"/>
        </a:xfrm>
        <a:prstGeom prst="rect">
          <a:avLst/>
        </a:prstGeom>
        <a:solidFill>
          <a:srgbClr val="FFFFFF"/>
        </a:solidFill>
        <a:ln w="9525" cmpd="sng">
          <a:noFill/>
        </a:ln>
      </xdr:spPr>
      <xdr:txBody>
        <a:bodyPr vertOverflow="clip" wrap="square"/>
        <a:p>
          <a:pPr algn="l">
            <a:defRPr/>
          </a:pPr>
          <a:r>
            <a:rPr lang="en-US" cap="none" sz="1000" b="0" i="0" u="none" baseline="0"/>
            <a:t>As at 21 November 2005, the Group has the following outstanding forward foreign currency contracts :-
</a:t>
          </a:r>
        </a:p>
      </xdr:txBody>
    </xdr:sp>
    <xdr:clientData/>
  </xdr:twoCellAnchor>
  <xdr:twoCellAnchor>
    <xdr:from>
      <xdr:col>1</xdr:col>
      <xdr:colOff>19050</xdr:colOff>
      <xdr:row>192</xdr:row>
      <xdr:rowOff>9525</xdr:rowOff>
    </xdr:from>
    <xdr:to>
      <xdr:col>8</xdr:col>
      <xdr:colOff>714375</xdr:colOff>
      <xdr:row>198</xdr:row>
      <xdr:rowOff>142875</xdr:rowOff>
    </xdr:to>
    <xdr:sp>
      <xdr:nvSpPr>
        <xdr:cNvPr id="14" name="TextBox 22"/>
        <xdr:cNvSpPr txBox="1">
          <a:spLocks noChangeArrowheads="1"/>
        </xdr:cNvSpPr>
      </xdr:nvSpPr>
      <xdr:spPr>
        <a:xfrm>
          <a:off x="342900" y="30822900"/>
          <a:ext cx="6505575" cy="1104900"/>
        </a:xfrm>
        <a:prstGeom prst="rect">
          <a:avLst/>
        </a:prstGeom>
        <a:solidFill>
          <a:srgbClr val="FFFFFF"/>
        </a:solidFill>
        <a:ln w="9525" cmpd="sng">
          <a:noFill/>
        </a:ln>
      </xdr:spPr>
      <xdr:txBody>
        <a:bodyPr vertOverflow="clip" wrap="square"/>
        <a:p>
          <a:pPr algn="l">
            <a:defRPr/>
          </a:pPr>
          <a:r>
            <a:rPr lang="en-US" cap="none" sz="1000" b="0" i="0" u="none" baseline="0"/>
            <a:t>There are no cash requirements for these contracts. As the exchange rates are pre-determined under such contracts, the Group is not exposed to any market risk. These transactions are not exposed to any credit risk.
As at balance sheet date, no adjustment has been made for the above forward contracts to account for the difference between the contracted rate and the prevailing market rate as the amount is immaterial. Exchange gains or losses arising on contracts are recognised at the date of transaction. 
</a:t>
          </a:r>
        </a:p>
      </xdr:txBody>
    </xdr:sp>
    <xdr:clientData/>
  </xdr:twoCellAnchor>
  <xdr:twoCellAnchor>
    <xdr:from>
      <xdr:col>1</xdr:col>
      <xdr:colOff>19050</xdr:colOff>
      <xdr:row>87</xdr:row>
      <xdr:rowOff>28575</xdr:rowOff>
    </xdr:from>
    <xdr:to>
      <xdr:col>9</xdr:col>
      <xdr:colOff>9525</xdr:colOff>
      <xdr:row>89</xdr:row>
      <xdr:rowOff>66675</xdr:rowOff>
    </xdr:to>
    <xdr:sp>
      <xdr:nvSpPr>
        <xdr:cNvPr id="15" name="Text 18"/>
        <xdr:cNvSpPr txBox="1">
          <a:spLocks noChangeArrowheads="1"/>
        </xdr:cNvSpPr>
      </xdr:nvSpPr>
      <xdr:spPr>
        <a:xfrm>
          <a:off x="342900" y="14297025"/>
          <a:ext cx="6610350"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Since the last Audited Financial Statements for the year ended 31 December 2004 until the date of this report, there were no changes in contingent liabilities and contingent assets of a material nature save as follows:-</a:t>
          </a:r>
        </a:p>
      </xdr:txBody>
    </xdr:sp>
    <xdr:clientData/>
  </xdr:twoCellAnchor>
  <xdr:twoCellAnchor editAs="oneCell">
    <xdr:from>
      <xdr:col>0</xdr:col>
      <xdr:colOff>9525</xdr:colOff>
      <xdr:row>0</xdr:row>
      <xdr:rowOff>57150</xdr:rowOff>
    </xdr:from>
    <xdr:to>
      <xdr:col>1</xdr:col>
      <xdr:colOff>161925</xdr:colOff>
      <xdr:row>3</xdr:row>
      <xdr:rowOff>0</xdr:rowOff>
    </xdr:to>
    <xdr:pic>
      <xdr:nvPicPr>
        <xdr:cNvPr id="16" name="Picture 25"/>
        <xdr:cNvPicPr preferRelativeResize="1">
          <a:picLocks noChangeAspect="1"/>
        </xdr:cNvPicPr>
      </xdr:nvPicPr>
      <xdr:blipFill>
        <a:blip r:embed="rId1"/>
        <a:stretch>
          <a:fillRect/>
        </a:stretch>
      </xdr:blipFill>
      <xdr:spPr>
        <a:xfrm>
          <a:off x="9525" y="57150"/>
          <a:ext cx="476250" cy="428625"/>
        </a:xfrm>
        <a:prstGeom prst="rect">
          <a:avLst/>
        </a:prstGeom>
        <a:noFill/>
        <a:ln w="9525" cmpd="sng">
          <a:noFill/>
        </a:ln>
      </xdr:spPr>
    </xdr:pic>
    <xdr:clientData/>
  </xdr:twoCellAnchor>
  <xdr:twoCellAnchor>
    <xdr:from>
      <xdr:col>1</xdr:col>
      <xdr:colOff>200025</xdr:colOff>
      <xdr:row>0</xdr:row>
      <xdr:rowOff>95250</xdr:rowOff>
    </xdr:from>
    <xdr:to>
      <xdr:col>3</xdr:col>
      <xdr:colOff>342900</xdr:colOff>
      <xdr:row>2</xdr:row>
      <xdr:rowOff>152400</xdr:rowOff>
    </xdr:to>
    <xdr:sp>
      <xdr:nvSpPr>
        <xdr:cNvPr id="17" name="TextBox 26"/>
        <xdr:cNvSpPr txBox="1">
          <a:spLocks noChangeArrowheads="1"/>
        </xdr:cNvSpPr>
      </xdr:nvSpPr>
      <xdr:spPr>
        <a:xfrm>
          <a:off x="523875" y="95250"/>
          <a:ext cx="1781175" cy="381000"/>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1</xdr:col>
      <xdr:colOff>9525</xdr:colOff>
      <xdr:row>40</xdr:row>
      <xdr:rowOff>152400</xdr:rowOff>
    </xdr:from>
    <xdr:to>
      <xdr:col>8</xdr:col>
      <xdr:colOff>790575</xdr:colOff>
      <xdr:row>43</xdr:row>
      <xdr:rowOff>28575</xdr:rowOff>
    </xdr:to>
    <xdr:sp>
      <xdr:nvSpPr>
        <xdr:cNvPr id="18" name="TextBox 27"/>
        <xdr:cNvSpPr txBox="1">
          <a:spLocks noChangeArrowheads="1"/>
        </xdr:cNvSpPr>
      </xdr:nvSpPr>
      <xdr:spPr>
        <a:xfrm>
          <a:off x="333375" y="6734175"/>
          <a:ext cx="6591300" cy="361950"/>
        </a:xfrm>
        <a:prstGeom prst="rect">
          <a:avLst/>
        </a:prstGeom>
        <a:solidFill>
          <a:srgbClr val="FFFFFF"/>
        </a:solidFill>
        <a:ln w="9525" cmpd="sng">
          <a:noFill/>
        </a:ln>
      </xdr:spPr>
      <xdr:txBody>
        <a:bodyPr vertOverflow="clip" wrap="square"/>
        <a:p>
          <a:pPr algn="l">
            <a:defRPr/>
          </a:pPr>
          <a:r>
            <a:rPr lang="en-US" cap="none" sz="1000" b="0" i="0" u="none" baseline="0"/>
            <a:t>There were no changes in accounting estimates of amounts reported in prior interim periods or prior financial years that have a material effect in the current quarter under review.</a:t>
          </a:r>
        </a:p>
      </xdr:txBody>
    </xdr:sp>
    <xdr:clientData/>
  </xdr:twoCellAnchor>
  <xdr:twoCellAnchor>
    <xdr:from>
      <xdr:col>1</xdr:col>
      <xdr:colOff>0</xdr:colOff>
      <xdr:row>54</xdr:row>
      <xdr:rowOff>152400</xdr:rowOff>
    </xdr:from>
    <xdr:to>
      <xdr:col>8</xdr:col>
      <xdr:colOff>790575</xdr:colOff>
      <xdr:row>61</xdr:row>
      <xdr:rowOff>28575</xdr:rowOff>
    </xdr:to>
    <xdr:sp>
      <xdr:nvSpPr>
        <xdr:cNvPr id="19" name="TextBox 28"/>
        <xdr:cNvSpPr txBox="1">
          <a:spLocks noChangeArrowheads="1"/>
        </xdr:cNvSpPr>
      </xdr:nvSpPr>
      <xdr:spPr>
        <a:xfrm>
          <a:off x="323850" y="9039225"/>
          <a:ext cx="6600825" cy="1009650"/>
        </a:xfrm>
        <a:prstGeom prst="rect">
          <a:avLst/>
        </a:prstGeom>
        <a:solidFill>
          <a:srgbClr val="FFFFFF"/>
        </a:solidFill>
        <a:ln w="9525" cmpd="sng">
          <a:noFill/>
        </a:ln>
      </xdr:spPr>
      <xdr:txBody>
        <a:bodyPr vertOverflow="clip" wrap="square"/>
        <a:p>
          <a:pPr algn="l">
            <a:defRPr/>
          </a:pPr>
          <a:r>
            <a:rPr lang="en-US" cap="none" sz="1000" b="0" i="0" u="none" baseline="0"/>
            <a:t>A first and final tax-exempt dividend of 5% or 2.5 sen per share totalling RM2.5 million in respect of the previous financial year ended 31 December 2004 was paid on 13 July 2005.
An interim tax-exempt dividend of 7% or 3.5 sen per share amounting to RM3.5 million in respect of financial year ending 31 December 2005 was approved by the Board on 29 September 2005 and paid on 25 October 2005.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workbookViewId="0" topLeftCell="A16">
      <selection activeCell="H45" sqref="H45"/>
    </sheetView>
  </sheetViews>
  <sheetFormatPr defaultColWidth="9.140625" defaultRowHeight="12.75"/>
  <cols>
    <col min="1" max="1" width="38.140625" style="5" customWidth="1"/>
    <col min="2" max="2" width="12.57421875" style="5" customWidth="1"/>
    <col min="3" max="3" width="6.28125" style="5" customWidth="1"/>
    <col min="4" max="4" width="12.57421875" style="6" bestFit="1" customWidth="1"/>
    <col min="5" max="5" width="5.421875" style="5" customWidth="1"/>
    <col min="6" max="6" width="10.28125" style="6" bestFit="1" customWidth="1"/>
    <col min="7" max="7" width="5.28125" style="5" customWidth="1"/>
    <col min="8" max="8" width="12.28125" style="6" customWidth="1"/>
    <col min="9" max="9" width="5.00390625" style="5" customWidth="1"/>
    <col min="10" max="16384" width="9.140625" style="5" customWidth="1"/>
  </cols>
  <sheetData>
    <row r="1" spans="2:8" ht="12.75">
      <c r="B1" s="7"/>
      <c r="C1" s="7"/>
      <c r="D1" s="7"/>
      <c r="E1" s="7"/>
      <c r="F1" s="7"/>
      <c r="G1" s="7"/>
      <c r="H1" s="7"/>
    </row>
    <row r="2" spans="2:8" ht="12.75">
      <c r="B2" s="7"/>
      <c r="C2" s="7"/>
      <c r="D2" s="7"/>
      <c r="E2" s="7"/>
      <c r="F2" s="7"/>
      <c r="G2" s="7"/>
      <c r="H2" s="7"/>
    </row>
    <row r="3" spans="2:8" ht="12.75">
      <c r="B3" s="7"/>
      <c r="C3" s="7"/>
      <c r="D3" s="7"/>
      <c r="E3" s="7"/>
      <c r="F3" s="7"/>
      <c r="G3" s="7"/>
      <c r="H3" s="7"/>
    </row>
    <row r="4" ht="12.75">
      <c r="A4" s="9" t="s">
        <v>210</v>
      </c>
    </row>
    <row r="7" spans="1:6" ht="12.75">
      <c r="A7" s="9" t="s">
        <v>204</v>
      </c>
      <c r="F7"/>
    </row>
    <row r="8" ht="12.75">
      <c r="A8" s="9" t="s">
        <v>203</v>
      </c>
    </row>
    <row r="9" spans="1:2" ht="12.75">
      <c r="A9" s="9" t="s">
        <v>14</v>
      </c>
      <c r="B9" s="6"/>
    </row>
    <row r="10" spans="1:2" ht="12.75">
      <c r="A10" s="9"/>
      <c r="B10" s="6"/>
    </row>
    <row r="11" spans="1:8" ht="12.75">
      <c r="A11" s="9"/>
      <c r="B11" s="130" t="s">
        <v>19</v>
      </c>
      <c r="C11" s="130"/>
      <c r="D11" s="130"/>
      <c r="F11" s="130" t="s">
        <v>24</v>
      </c>
      <c r="G11" s="130"/>
      <c r="H11" s="130"/>
    </row>
    <row r="12" spans="2:8" ht="12.75">
      <c r="B12" s="6"/>
      <c r="C12" s="6"/>
      <c r="D12" s="6" t="s">
        <v>21</v>
      </c>
      <c r="E12" s="6"/>
      <c r="G12" s="6"/>
      <c r="H12" s="6" t="s">
        <v>21</v>
      </c>
    </row>
    <row r="13" spans="1:8" ht="12.75">
      <c r="A13" s="8"/>
      <c r="B13" s="6" t="s">
        <v>20</v>
      </c>
      <c r="C13" s="6"/>
      <c r="D13" s="6" t="s">
        <v>22</v>
      </c>
      <c r="E13" s="6"/>
      <c r="F13" s="6" t="s">
        <v>20</v>
      </c>
      <c r="G13" s="6"/>
      <c r="H13" s="6" t="s">
        <v>22</v>
      </c>
    </row>
    <row r="14" spans="2:8" ht="12.75">
      <c r="B14" s="6" t="s">
        <v>16</v>
      </c>
      <c r="C14" s="6"/>
      <c r="D14" s="6" t="s">
        <v>16</v>
      </c>
      <c r="E14" s="6"/>
      <c r="F14" s="6" t="s">
        <v>23</v>
      </c>
      <c r="G14" s="6"/>
      <c r="H14" s="6" t="s">
        <v>27</v>
      </c>
    </row>
    <row r="15" spans="2:8" ht="12.75">
      <c r="B15" s="10" t="s">
        <v>183</v>
      </c>
      <c r="C15" s="10"/>
      <c r="D15" s="10" t="s">
        <v>184</v>
      </c>
      <c r="E15" s="10"/>
      <c r="F15" s="10" t="s">
        <v>183</v>
      </c>
      <c r="G15" s="10"/>
      <c r="H15" s="10" t="s">
        <v>184</v>
      </c>
    </row>
    <row r="16" spans="2:8" ht="12.75">
      <c r="B16" s="6" t="s">
        <v>6</v>
      </c>
      <c r="D16" s="6" t="s">
        <v>6</v>
      </c>
      <c r="F16" s="6" t="s">
        <v>6</v>
      </c>
      <c r="H16" s="6" t="s">
        <v>6</v>
      </c>
    </row>
    <row r="18" spans="1:8" s="11" customFormat="1" ht="12.75">
      <c r="A18" s="11" t="s">
        <v>9</v>
      </c>
      <c r="B18" s="11">
        <v>17935</v>
      </c>
      <c r="D18" s="12">
        <v>12406</v>
      </c>
      <c r="F18" s="11">
        <v>44210</v>
      </c>
      <c r="H18" s="12">
        <v>36244</v>
      </c>
    </row>
    <row r="19" spans="4:8" s="11" customFormat="1" ht="12.75">
      <c r="D19" s="12"/>
      <c r="H19" s="12"/>
    </row>
    <row r="20" spans="1:8" s="11" customFormat="1" ht="12.75">
      <c r="A20" s="11" t="s">
        <v>10</v>
      </c>
      <c r="B20" s="11">
        <v>-10771</v>
      </c>
      <c r="D20" s="12">
        <v>-6861</v>
      </c>
      <c r="F20" s="11">
        <v>-25582</v>
      </c>
      <c r="H20" s="12">
        <v>-19836</v>
      </c>
    </row>
    <row r="21" spans="2:8" s="11" customFormat="1" ht="12.75">
      <c r="B21" s="13"/>
      <c r="D21" s="13"/>
      <c r="F21" s="13"/>
      <c r="H21" s="13"/>
    </row>
    <row r="22" spans="1:9" s="11" customFormat="1" ht="12.75">
      <c r="A22" s="11" t="s">
        <v>28</v>
      </c>
      <c r="B22" s="11">
        <f>SUM(B18:B21)</f>
        <v>7164</v>
      </c>
      <c r="C22" s="119"/>
      <c r="D22" s="11">
        <f>SUM(D18:D21)</f>
        <v>5545</v>
      </c>
      <c r="E22" s="119"/>
      <c r="F22" s="11">
        <f>SUM(F18:F21)</f>
        <v>18628</v>
      </c>
      <c r="G22" s="119"/>
      <c r="H22" s="11">
        <f>SUM(H18:H21)</f>
        <v>16408</v>
      </c>
      <c r="I22" s="119"/>
    </row>
    <row r="23" spans="4:8" s="11" customFormat="1" ht="12.75">
      <c r="D23" s="12"/>
      <c r="H23" s="12"/>
    </row>
    <row r="24" spans="1:8" s="11" customFormat="1" ht="12.75">
      <c r="A24" s="51" t="s">
        <v>29</v>
      </c>
      <c r="B24" s="2">
        <v>-1935</v>
      </c>
      <c r="D24" s="12">
        <v>-1527</v>
      </c>
      <c r="F24" s="2">
        <v>-5369</v>
      </c>
      <c r="H24" s="12">
        <v>-4978</v>
      </c>
    </row>
    <row r="25" spans="1:8" s="11" customFormat="1" ht="12.75">
      <c r="A25" s="51"/>
      <c r="B25" s="2"/>
      <c r="D25" s="12"/>
      <c r="F25" s="2"/>
      <c r="H25" s="12"/>
    </row>
    <row r="26" spans="1:10" s="11" customFormat="1" ht="12.75">
      <c r="A26" s="51" t="s">
        <v>11</v>
      </c>
      <c r="B26" s="2">
        <v>155</v>
      </c>
      <c r="D26" s="12">
        <v>61</v>
      </c>
      <c r="F26" s="2">
        <f>69+172</f>
        <v>241</v>
      </c>
      <c r="H26" s="12">
        <v>63</v>
      </c>
      <c r="J26" s="122"/>
    </row>
    <row r="27" spans="1:10" s="11" customFormat="1" ht="12.75">
      <c r="A27" s="51"/>
      <c r="B27" s="54"/>
      <c r="D27" s="14"/>
      <c r="F27" s="54"/>
      <c r="H27" s="14"/>
      <c r="J27" s="124"/>
    </row>
    <row r="28" spans="1:10" s="11" customFormat="1" ht="12.75">
      <c r="A28" s="51" t="s">
        <v>30</v>
      </c>
      <c r="B28" s="53">
        <f>SUM(B22:B27)</f>
        <v>5384</v>
      </c>
      <c r="C28" s="12"/>
      <c r="D28" s="53">
        <f>SUM(D22:D27)</f>
        <v>4079</v>
      </c>
      <c r="F28" s="53">
        <f>SUM(F22:F27)</f>
        <v>13500</v>
      </c>
      <c r="G28" s="12"/>
      <c r="H28" s="12">
        <f>SUM(H22:H27)</f>
        <v>11493</v>
      </c>
      <c r="I28" s="53"/>
      <c r="J28" s="99"/>
    </row>
    <row r="29" spans="1:6" s="11" customFormat="1" ht="12.75">
      <c r="A29" s="51"/>
      <c r="B29" s="2"/>
      <c r="F29" s="2"/>
    </row>
    <row r="30" spans="1:8" s="11" customFormat="1" ht="12.75">
      <c r="A30" s="51" t="s">
        <v>13</v>
      </c>
      <c r="B30" s="53">
        <v>-13</v>
      </c>
      <c r="D30" s="12">
        <v>-31</v>
      </c>
      <c r="F30" s="53">
        <v>-34</v>
      </c>
      <c r="H30" s="12">
        <v>-47</v>
      </c>
    </row>
    <row r="31" spans="1:8" s="11" customFormat="1" ht="12.75">
      <c r="A31" s="51"/>
      <c r="B31" s="54"/>
      <c r="C31" s="15"/>
      <c r="D31" s="14"/>
      <c r="E31" s="15"/>
      <c r="F31" s="54"/>
      <c r="G31" s="15"/>
      <c r="H31" s="14"/>
    </row>
    <row r="32" spans="1:8" s="11" customFormat="1" ht="12.75">
      <c r="A32" s="51" t="s">
        <v>54</v>
      </c>
      <c r="B32" s="3"/>
      <c r="D32" s="15"/>
      <c r="F32" s="3"/>
      <c r="H32" s="15"/>
    </row>
    <row r="33" spans="1:8" s="11" customFormat="1" ht="12.75">
      <c r="A33" s="51" t="s">
        <v>55</v>
      </c>
      <c r="B33" s="1">
        <f>+B28+B30</f>
        <v>5371</v>
      </c>
      <c r="D33" s="1">
        <f>+D28+D30</f>
        <v>4048</v>
      </c>
      <c r="E33" s="15"/>
      <c r="F33" s="1">
        <f>+F28+F30</f>
        <v>13466</v>
      </c>
      <c r="H33" s="1">
        <f>+H28+H30</f>
        <v>11446</v>
      </c>
    </row>
    <row r="34" spans="1:8" s="11" customFormat="1" ht="12.75">
      <c r="A34" s="51"/>
      <c r="B34" s="53"/>
      <c r="D34" s="12"/>
      <c r="F34" s="53"/>
      <c r="H34" s="12"/>
    </row>
    <row r="35" spans="1:10" s="11" customFormat="1" ht="12.75">
      <c r="A35" s="51" t="s">
        <v>47</v>
      </c>
      <c r="B35" s="53">
        <v>235</v>
      </c>
      <c r="D35" s="12">
        <v>157</v>
      </c>
      <c r="F35" s="53">
        <v>705</v>
      </c>
      <c r="H35" s="12">
        <v>157</v>
      </c>
      <c r="J35" s="122"/>
    </row>
    <row r="36" spans="1:10" s="11" customFormat="1" ht="12.75">
      <c r="A36" s="5"/>
      <c r="B36" s="54"/>
      <c r="D36" s="14"/>
      <c r="F36" s="54"/>
      <c r="H36" s="14"/>
      <c r="J36" s="124"/>
    </row>
    <row r="37" spans="1:8" s="11" customFormat="1" ht="12.75">
      <c r="A37" s="51" t="s">
        <v>37</v>
      </c>
      <c r="B37" s="53">
        <f>SUM(B33:B35)</f>
        <v>5606</v>
      </c>
      <c r="D37" s="53">
        <f>SUM(D33:D35)</f>
        <v>4205</v>
      </c>
      <c r="F37" s="53">
        <f>SUM(F33:F35)</f>
        <v>14171</v>
      </c>
      <c r="H37" s="53">
        <f>SUM(H33:H35)</f>
        <v>11603</v>
      </c>
    </row>
    <row r="38" spans="1:8" s="11" customFormat="1" ht="12.75">
      <c r="A38" s="51"/>
      <c r="B38" s="53"/>
      <c r="D38" s="12"/>
      <c r="F38" s="53"/>
      <c r="H38" s="12"/>
    </row>
    <row r="39" spans="1:8" s="11" customFormat="1" ht="12.75">
      <c r="A39" s="51" t="s">
        <v>5</v>
      </c>
      <c r="B39" s="53">
        <v>-1108</v>
      </c>
      <c r="D39" s="12">
        <v>-509</v>
      </c>
      <c r="F39" s="53">
        <f>-2526-238</f>
        <v>-2764</v>
      </c>
      <c r="H39" s="12">
        <v>-1203</v>
      </c>
    </row>
    <row r="40" spans="1:8" s="11" customFormat="1" ht="12.75">
      <c r="A40" s="51"/>
      <c r="B40" s="54"/>
      <c r="D40" s="14"/>
      <c r="F40" s="54"/>
      <c r="H40" s="14"/>
    </row>
    <row r="41" spans="1:8" s="11" customFormat="1" ht="12.75">
      <c r="A41" s="51" t="s">
        <v>154</v>
      </c>
      <c r="B41" s="1">
        <f>SUM(B37:B40)</f>
        <v>4498</v>
      </c>
      <c r="D41" s="1">
        <f>SUM(D37:D40)</f>
        <v>3696</v>
      </c>
      <c r="F41" s="1">
        <f>SUM(F37:F40)</f>
        <v>11407</v>
      </c>
      <c r="H41" s="1">
        <f>SUM(H37:H40)</f>
        <v>10400</v>
      </c>
    </row>
    <row r="42" spans="1:8" s="11" customFormat="1" ht="12.75">
      <c r="A42" s="51"/>
      <c r="B42" s="3"/>
      <c r="C42" s="15"/>
      <c r="D42" s="4"/>
      <c r="E42" s="15"/>
      <c r="F42" s="3"/>
      <c r="G42" s="15"/>
      <c r="H42" s="4"/>
    </row>
    <row r="43" spans="1:10" s="11" customFormat="1" ht="12.75">
      <c r="A43" s="128" t="s">
        <v>190</v>
      </c>
      <c r="B43" s="3">
        <v>0</v>
      </c>
      <c r="C43" s="3"/>
      <c r="D43" s="53">
        <v>-1070</v>
      </c>
      <c r="E43" s="3"/>
      <c r="F43" s="3">
        <v>0</v>
      </c>
      <c r="G43" s="3"/>
      <c r="H43" s="53">
        <v>-7774</v>
      </c>
      <c r="I43" s="15"/>
      <c r="J43" s="15"/>
    </row>
    <row r="44" spans="1:10" s="11" customFormat="1" ht="12.75">
      <c r="A44" s="21"/>
      <c r="B44" s="3"/>
      <c r="C44" s="15"/>
      <c r="D44" s="12"/>
      <c r="E44" s="15"/>
      <c r="F44" s="3"/>
      <c r="G44" s="15"/>
      <c r="H44" s="12"/>
      <c r="I44" s="15"/>
      <c r="J44" s="15"/>
    </row>
    <row r="45" spans="1:10" s="11" customFormat="1" ht="13.5" thickBot="1">
      <c r="A45" s="21" t="s">
        <v>153</v>
      </c>
      <c r="B45" s="48">
        <f>SUM(B41:B44)</f>
        <v>4498</v>
      </c>
      <c r="C45" s="15"/>
      <c r="D45" s="48">
        <f>SUM(D41:D44)</f>
        <v>2626</v>
      </c>
      <c r="E45" s="15"/>
      <c r="F45" s="48">
        <f>SUM(F41:F44)</f>
        <v>11407</v>
      </c>
      <c r="G45" s="15"/>
      <c r="H45" s="48">
        <f>SUM(H41:H44)</f>
        <v>2626</v>
      </c>
      <c r="I45" s="113"/>
      <c r="J45" s="15"/>
    </row>
    <row r="46" spans="1:10" s="11" customFormat="1" ht="13.5" thickTop="1">
      <c r="A46" s="21"/>
      <c r="B46" s="3"/>
      <c r="C46" s="15"/>
      <c r="D46" s="4"/>
      <c r="E46" s="15"/>
      <c r="F46" s="3"/>
      <c r="G46" s="15"/>
      <c r="H46" s="4"/>
      <c r="I46" s="15"/>
      <c r="J46" s="15"/>
    </row>
    <row r="47" spans="1:10" s="11" customFormat="1" ht="12.75">
      <c r="A47" s="70"/>
      <c r="B47" s="16"/>
      <c r="C47" s="3"/>
      <c r="D47" s="1"/>
      <c r="E47" s="3"/>
      <c r="F47" s="16"/>
      <c r="G47" s="15"/>
      <c r="H47" s="1"/>
      <c r="I47" s="15"/>
      <c r="J47" s="15"/>
    </row>
    <row r="48" spans="1:8" s="11" customFormat="1" ht="39" thickBot="1">
      <c r="A48" s="17" t="s">
        <v>48</v>
      </c>
      <c r="B48" s="18">
        <f>Notes!F224</f>
        <v>4.497460304763429</v>
      </c>
      <c r="C48" s="2"/>
      <c r="D48" s="110">
        <v>6.81</v>
      </c>
      <c r="E48" s="2"/>
      <c r="F48" s="18">
        <f>Notes!H224</f>
        <v>11.405973462388385</v>
      </c>
      <c r="H48" s="110">
        <v>6.81</v>
      </c>
    </row>
    <row r="49" spans="1:8" s="11" customFormat="1" ht="13.5" thickTop="1">
      <c r="A49" s="5"/>
      <c r="D49" s="12"/>
      <c r="H49" s="12"/>
    </row>
    <row r="50" spans="1:8" s="11" customFormat="1" ht="13.5" thickBot="1">
      <c r="A50" s="5" t="s">
        <v>25</v>
      </c>
      <c r="B50" s="18">
        <f>Notes!F238</f>
        <v>4.438523781330176</v>
      </c>
      <c r="D50" s="20" t="s">
        <v>214</v>
      </c>
      <c r="F50" s="18">
        <f>Notes!H238</f>
        <v>11.255834147400412</v>
      </c>
      <c r="H50" s="20" t="s">
        <v>214</v>
      </c>
    </row>
    <row r="51" spans="1:8" s="11" customFormat="1" ht="13.5" thickTop="1">
      <c r="A51" s="5"/>
      <c r="B51" s="21"/>
      <c r="D51" s="4"/>
      <c r="F51" s="21"/>
      <c r="H51" s="4"/>
    </row>
    <row r="52" spans="1:8" s="11" customFormat="1" ht="12.75">
      <c r="A52" s="5" t="s">
        <v>179</v>
      </c>
      <c r="B52" s="21"/>
      <c r="D52" s="4"/>
      <c r="F52" s="21"/>
      <c r="H52" s="4"/>
    </row>
    <row r="53" spans="4:8" s="11" customFormat="1" ht="12.75">
      <c r="D53" s="12"/>
      <c r="F53" s="12"/>
      <c r="H53" s="12"/>
    </row>
    <row r="54" spans="1:8" s="11" customFormat="1" ht="12.75">
      <c r="A54" s="5" t="s">
        <v>31</v>
      </c>
      <c r="D54" s="12"/>
      <c r="F54" s="12"/>
      <c r="H54" s="12"/>
    </row>
    <row r="55" spans="1:8" s="11" customFormat="1" ht="12.75">
      <c r="A55" s="5"/>
      <c r="D55" s="12"/>
      <c r="F55" s="12"/>
      <c r="H55" s="12"/>
    </row>
    <row r="56" spans="1:8" s="11" customFormat="1" ht="12.75">
      <c r="A56" s="5"/>
      <c r="D56" s="12"/>
      <c r="F56" s="12"/>
      <c r="H56" s="12"/>
    </row>
    <row r="57" spans="4:8" s="11" customFormat="1" ht="12.75">
      <c r="D57" s="12"/>
      <c r="F57" s="12"/>
      <c r="H57" s="12"/>
    </row>
    <row r="58" spans="4:8" s="11" customFormat="1" ht="12.75">
      <c r="D58" s="12"/>
      <c r="F58" s="12"/>
      <c r="H58" s="12"/>
    </row>
    <row r="59" spans="4:8" s="11" customFormat="1" ht="12.75">
      <c r="D59" s="12"/>
      <c r="F59" s="12"/>
      <c r="H59" s="12"/>
    </row>
    <row r="60" spans="4:8" s="11" customFormat="1" ht="12.75">
      <c r="D60" s="12"/>
      <c r="F60" s="12"/>
      <c r="H60" s="12"/>
    </row>
    <row r="61" spans="4:8" s="11" customFormat="1" ht="12.75">
      <c r="D61" s="12"/>
      <c r="F61" s="12"/>
      <c r="H61" s="12"/>
    </row>
    <row r="62" spans="1:8" s="11" customFormat="1" ht="12.75">
      <c r="A62" s="49"/>
      <c r="B62" s="49"/>
      <c r="C62" s="49"/>
      <c r="D62" s="49"/>
      <c r="E62" s="49"/>
      <c r="F62" s="49"/>
      <c r="G62" s="49"/>
      <c r="H62" s="49"/>
    </row>
    <row r="63" spans="1:8" s="11" customFormat="1" ht="12.75">
      <c r="A63" s="49"/>
      <c r="B63" s="49"/>
      <c r="C63" s="49"/>
      <c r="D63" s="49"/>
      <c r="E63" s="49"/>
      <c r="F63" s="49"/>
      <c r="G63" s="49"/>
      <c r="H63" s="49"/>
    </row>
    <row r="64" spans="1:8" ht="12.75">
      <c r="A64" s="44"/>
      <c r="B64" s="44"/>
      <c r="C64" s="44"/>
      <c r="D64" s="44"/>
      <c r="E64" s="44"/>
      <c r="F64" s="44"/>
      <c r="G64" s="44"/>
      <c r="H64" s="44"/>
    </row>
  </sheetData>
  <mergeCells count="2">
    <mergeCell ref="F11:H11"/>
    <mergeCell ref="B11:D11"/>
  </mergeCells>
  <printOptions/>
  <pageMargins left="1" right="1" top="0.5" bottom="0.5" header="0.5" footer="0.5"/>
  <pageSetup fitToHeight="1" fitToWidth="1" horizontalDpi="1200" verticalDpi="12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K57"/>
  <sheetViews>
    <sheetView workbookViewId="0" topLeftCell="A11">
      <selection activeCell="B19" sqref="B19"/>
    </sheetView>
  </sheetViews>
  <sheetFormatPr defaultColWidth="9.140625" defaultRowHeight="12.75"/>
  <cols>
    <col min="1" max="1" width="54.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row>
    <row r="2" ht="12.75">
      <c r="A2" s="8"/>
    </row>
    <row r="3" ht="12.75">
      <c r="A3" s="8"/>
    </row>
    <row r="4" ht="12.75">
      <c r="A4" s="9" t="s">
        <v>210</v>
      </c>
    </row>
    <row r="6" ht="12.75">
      <c r="A6" s="9" t="s">
        <v>185</v>
      </c>
    </row>
    <row r="7" ht="12.75">
      <c r="A7" s="9"/>
    </row>
    <row r="8" ht="12.75">
      <c r="B8" s="52"/>
    </row>
    <row r="9" spans="2:4" ht="12.75">
      <c r="B9" s="6" t="s">
        <v>15</v>
      </c>
      <c r="D9" s="6" t="s">
        <v>17</v>
      </c>
    </row>
    <row r="10" ht="12.75">
      <c r="B10" s="6" t="s">
        <v>32</v>
      </c>
    </row>
    <row r="11" spans="2:4" ht="12.75">
      <c r="B11" s="6" t="s">
        <v>16</v>
      </c>
      <c r="D11" s="6" t="s">
        <v>18</v>
      </c>
    </row>
    <row r="12" spans="2:4" ht="12.75">
      <c r="B12" s="22" t="s">
        <v>183</v>
      </c>
      <c r="D12" s="22" t="s">
        <v>132</v>
      </c>
    </row>
    <row r="13" spans="2:4" ht="12.75">
      <c r="B13" s="6" t="s">
        <v>6</v>
      </c>
      <c r="D13" s="6" t="s">
        <v>6</v>
      </c>
    </row>
    <row r="15" spans="1:8" s="11" customFormat="1" ht="12.75">
      <c r="A15" s="23" t="s">
        <v>0</v>
      </c>
      <c r="B15" s="11">
        <v>49788</v>
      </c>
      <c r="D15" s="12">
        <v>48475</v>
      </c>
      <c r="F15" s="12"/>
      <c r="H15" s="12"/>
    </row>
    <row r="16" spans="1:8" s="11" customFormat="1" ht="12.75">
      <c r="A16" s="23"/>
      <c r="D16" s="12"/>
      <c r="F16" s="12"/>
      <c r="H16" s="12"/>
    </row>
    <row r="17" spans="1:8" s="11" customFormat="1" ht="12.75">
      <c r="A17" s="23" t="s">
        <v>1</v>
      </c>
      <c r="D17" s="12"/>
      <c r="F17" s="12"/>
      <c r="H17" s="12"/>
    </row>
    <row r="18" spans="1:8" s="11" customFormat="1" ht="12.75">
      <c r="A18" s="15" t="s">
        <v>2</v>
      </c>
      <c r="B18" s="24">
        <v>14017</v>
      </c>
      <c r="C18" s="15"/>
      <c r="D18" s="25">
        <v>13611</v>
      </c>
      <c r="E18" s="15"/>
      <c r="F18" s="4"/>
      <c r="G18" s="15"/>
      <c r="H18" s="12"/>
    </row>
    <row r="19" spans="1:8" s="11" customFormat="1" ht="12.75">
      <c r="A19" s="15" t="s">
        <v>121</v>
      </c>
      <c r="B19" s="26">
        <v>9886</v>
      </c>
      <c r="C19" s="15"/>
      <c r="D19" s="27">
        <v>6781</v>
      </c>
      <c r="E19" s="15"/>
      <c r="F19" s="4"/>
      <c r="G19" s="15"/>
      <c r="H19" s="123"/>
    </row>
    <row r="20" spans="1:8" s="11" customFormat="1" ht="12.75">
      <c r="A20" s="15" t="s">
        <v>7</v>
      </c>
      <c r="B20" s="26">
        <v>11</v>
      </c>
      <c r="C20" s="15"/>
      <c r="D20" s="27">
        <v>1120</v>
      </c>
      <c r="E20" s="15"/>
      <c r="F20" s="4"/>
      <c r="G20" s="15"/>
      <c r="H20" s="125"/>
    </row>
    <row r="21" spans="1:8" s="11" customFormat="1" ht="12.75">
      <c r="A21" s="15" t="s">
        <v>3</v>
      </c>
      <c r="B21" s="26">
        <v>7736</v>
      </c>
      <c r="C21" s="15"/>
      <c r="D21" s="28">
        <v>4512</v>
      </c>
      <c r="E21" s="15"/>
      <c r="F21" s="4"/>
      <c r="G21" s="15"/>
      <c r="H21" s="12"/>
    </row>
    <row r="22" spans="1:8" s="11" customFormat="1" ht="12.75">
      <c r="A22" s="15"/>
      <c r="B22" s="29">
        <f>SUM(B18:B21)</f>
        <v>31650</v>
      </c>
      <c r="C22" s="15"/>
      <c r="D22" s="29">
        <f>SUM(D18:D21)</f>
        <v>26024</v>
      </c>
      <c r="E22" s="15"/>
      <c r="F22" s="4"/>
      <c r="G22" s="15"/>
      <c r="H22" s="12"/>
    </row>
    <row r="23" spans="1:8" s="11" customFormat="1" ht="12.75">
      <c r="A23" s="30" t="s">
        <v>4</v>
      </c>
      <c r="B23" s="26"/>
      <c r="C23" s="15"/>
      <c r="D23" s="27"/>
      <c r="E23" s="15"/>
      <c r="F23" s="4"/>
      <c r="G23" s="15"/>
      <c r="H23" s="12"/>
    </row>
    <row r="24" spans="1:8" s="11" customFormat="1" ht="12.75">
      <c r="A24" s="15" t="s">
        <v>53</v>
      </c>
      <c r="B24" s="26">
        <f>2502</f>
        <v>2502</v>
      </c>
      <c r="C24" s="15"/>
      <c r="D24" s="27">
        <v>3291</v>
      </c>
      <c r="E24" s="15"/>
      <c r="F24" s="4"/>
      <c r="G24" s="15"/>
      <c r="H24" s="123"/>
    </row>
    <row r="25" spans="1:8" s="11" customFormat="1" ht="12.75">
      <c r="A25" s="15" t="s">
        <v>133</v>
      </c>
      <c r="B25" s="26">
        <v>0</v>
      </c>
      <c r="C25" s="15"/>
      <c r="D25" s="27">
        <v>2000</v>
      </c>
      <c r="E25" s="15"/>
      <c r="F25" s="4"/>
      <c r="G25" s="15"/>
      <c r="H25" s="125"/>
    </row>
    <row r="26" spans="1:11" s="11" customFormat="1" ht="12.75">
      <c r="A26" s="15" t="s">
        <v>5</v>
      </c>
      <c r="B26" s="26">
        <v>1390</v>
      </c>
      <c r="C26" s="15"/>
      <c r="D26" s="27">
        <v>117</v>
      </c>
      <c r="E26" s="15"/>
      <c r="F26" s="4"/>
      <c r="G26" s="15"/>
      <c r="H26" s="12"/>
      <c r="J26" s="4"/>
      <c r="K26" s="15"/>
    </row>
    <row r="27" spans="1:11" s="11" customFormat="1" ht="12.75">
      <c r="A27" s="15" t="s">
        <v>181</v>
      </c>
      <c r="B27" s="26">
        <v>3500</v>
      </c>
      <c r="C27" s="15"/>
      <c r="D27" s="27">
        <v>0</v>
      </c>
      <c r="E27" s="15"/>
      <c r="F27" s="4"/>
      <c r="G27" s="124"/>
      <c r="J27" s="129"/>
      <c r="K27" s="15"/>
    </row>
    <row r="28" spans="1:11" s="11" customFormat="1" ht="12.75">
      <c r="A28" s="15"/>
      <c r="B28" s="29">
        <f>SUM(B24:B27)</f>
        <v>7392</v>
      </c>
      <c r="C28" s="15"/>
      <c r="D28" s="29">
        <f>SUM(D24:D27)</f>
        <v>5408</v>
      </c>
      <c r="E28" s="15"/>
      <c r="F28" s="4"/>
      <c r="G28" s="15"/>
      <c r="H28" s="12"/>
      <c r="J28" s="4"/>
      <c r="K28" s="15"/>
    </row>
    <row r="29" spans="4:11" s="11" customFormat="1" ht="12.75">
      <c r="D29" s="12"/>
      <c r="F29" s="12"/>
      <c r="G29" s="15"/>
      <c r="H29" s="12"/>
      <c r="J29" s="4"/>
      <c r="K29" s="15"/>
    </row>
    <row r="30" spans="1:11" s="11" customFormat="1" ht="12.75">
      <c r="A30" s="23" t="s">
        <v>134</v>
      </c>
      <c r="B30" s="11">
        <f>+B22-B28</f>
        <v>24258</v>
      </c>
      <c r="D30" s="11">
        <f>+D22-D28</f>
        <v>20616</v>
      </c>
      <c r="F30" s="12"/>
      <c r="H30" s="4"/>
      <c r="J30" s="4"/>
      <c r="K30" s="15"/>
    </row>
    <row r="31" spans="6:11" s="11" customFormat="1" ht="12.75">
      <c r="F31" s="12"/>
      <c r="G31" s="122"/>
      <c r="H31" s="12"/>
      <c r="J31" s="15"/>
      <c r="K31" s="15"/>
    </row>
    <row r="32" spans="2:11" s="11" customFormat="1" ht="13.5" thickBot="1">
      <c r="B32" s="31">
        <f>B15+B30</f>
        <v>74046</v>
      </c>
      <c r="D32" s="31">
        <f>D15+D30</f>
        <v>69091</v>
      </c>
      <c r="F32" s="12"/>
      <c r="G32" s="122"/>
      <c r="H32" s="12"/>
      <c r="K32" s="124"/>
    </row>
    <row r="33" spans="6:8" s="11" customFormat="1" ht="13.5" thickTop="1">
      <c r="F33" s="12"/>
      <c r="H33" s="12"/>
    </row>
    <row r="34" spans="1:4" ht="12.75">
      <c r="A34" s="9" t="s">
        <v>8</v>
      </c>
      <c r="B34" s="11">
        <v>50006</v>
      </c>
      <c r="D34" s="32">
        <v>50000</v>
      </c>
    </row>
    <row r="35" spans="1:6" ht="12.75">
      <c r="A35" s="60" t="s">
        <v>135</v>
      </c>
      <c r="B35" s="15">
        <v>13879</v>
      </c>
      <c r="D35" s="15">
        <v>8463</v>
      </c>
      <c r="F35" s="95"/>
    </row>
    <row r="36" spans="1:4" ht="12.75">
      <c r="A36" s="9"/>
      <c r="B36" s="15"/>
      <c r="D36" s="15"/>
    </row>
    <row r="37" spans="1:4" ht="12.75">
      <c r="A37" s="9" t="s">
        <v>136</v>
      </c>
      <c r="B37" s="33">
        <f>SUM(B34:B35)</f>
        <v>63885</v>
      </c>
      <c r="D37" s="33">
        <f>SUM(D34:D35)</f>
        <v>58463</v>
      </c>
    </row>
    <row r="38" spans="1:8" ht="12.75">
      <c r="A38" s="9" t="s">
        <v>36</v>
      </c>
      <c r="B38" s="15">
        <f>6428</f>
        <v>6428</v>
      </c>
      <c r="D38" s="15">
        <v>7133</v>
      </c>
      <c r="H38" s="95"/>
    </row>
    <row r="39" spans="1:8" ht="12.75">
      <c r="A39" s="9" t="s">
        <v>144</v>
      </c>
      <c r="B39" s="15">
        <v>3733</v>
      </c>
      <c r="D39" s="15">
        <v>3495</v>
      </c>
      <c r="H39" s="126"/>
    </row>
    <row r="40" spans="1:4" ht="12.75">
      <c r="A40" s="9"/>
      <c r="B40" s="15"/>
      <c r="D40" s="15"/>
    </row>
    <row r="41" spans="1:4" ht="13.5" thickBot="1">
      <c r="A41" s="9"/>
      <c r="B41" s="31">
        <f>SUM(B37:B40)</f>
        <v>74046</v>
      </c>
      <c r="D41" s="31">
        <f>SUM(D37:D40)</f>
        <v>69091</v>
      </c>
    </row>
    <row r="42" spans="1:8" ht="13.5" thickTop="1">
      <c r="A42" s="34"/>
      <c r="B42" s="35"/>
      <c r="F42" s="36"/>
      <c r="H42" s="37"/>
    </row>
    <row r="43" spans="1:8" ht="12.75">
      <c r="A43" s="50" t="s">
        <v>137</v>
      </c>
      <c r="B43" s="51">
        <f>(B37+B38)/100012</f>
        <v>0.7030456345238572</v>
      </c>
      <c r="D43" s="51">
        <f>(D37+D38)/100000</f>
        <v>0.65596</v>
      </c>
      <c r="F43" s="36"/>
      <c r="H43" s="37"/>
    </row>
    <row r="44" spans="1:8" ht="12.75">
      <c r="A44" s="34"/>
      <c r="B44" s="35"/>
      <c r="F44" s="36"/>
      <c r="H44" s="37"/>
    </row>
    <row r="45" spans="1:9" ht="12.75">
      <c r="A45" s="50" t="s">
        <v>33</v>
      </c>
      <c r="B45" s="38"/>
      <c r="F45" s="39"/>
      <c r="H45" s="40"/>
      <c r="I45" s="41"/>
    </row>
    <row r="46" spans="1:9" ht="12.75">
      <c r="A46" s="11"/>
      <c r="B46" s="38"/>
      <c r="F46" s="39"/>
      <c r="H46" s="40"/>
      <c r="I46" s="41"/>
    </row>
    <row r="47" spans="1:9" ht="12.75">
      <c r="A47" s="11"/>
      <c r="B47" s="38"/>
      <c r="F47" s="39"/>
      <c r="H47" s="40"/>
      <c r="I47" s="41"/>
    </row>
    <row r="48" spans="1:9" ht="12.75">
      <c r="A48" s="11"/>
      <c r="B48" s="38"/>
      <c r="F48" s="39"/>
      <c r="H48" s="40"/>
      <c r="I48" s="41"/>
    </row>
    <row r="49" spans="1:9" ht="12.75">
      <c r="A49" s="11"/>
      <c r="B49" s="38"/>
      <c r="F49" s="39"/>
      <c r="H49" s="40"/>
      <c r="I49" s="41"/>
    </row>
    <row r="50" spans="1:9" ht="12.75">
      <c r="A50" s="11"/>
      <c r="B50" s="38"/>
      <c r="F50" s="39"/>
      <c r="H50" s="40"/>
      <c r="I50" s="41"/>
    </row>
    <row r="51" spans="1:9" ht="12.75">
      <c r="A51" s="11"/>
      <c r="B51" s="38"/>
      <c r="F51" s="39"/>
      <c r="H51" s="40"/>
      <c r="I51" s="41"/>
    </row>
    <row r="52" spans="1:9" ht="12.75">
      <c r="A52" s="11"/>
      <c r="B52" s="38"/>
      <c r="F52" s="39"/>
      <c r="H52" s="40"/>
      <c r="I52" s="41"/>
    </row>
    <row r="53" spans="1:9" ht="12.75">
      <c r="A53" s="11"/>
      <c r="B53" s="38"/>
      <c r="F53" s="39"/>
      <c r="H53" s="40"/>
      <c r="I53" s="41"/>
    </row>
    <row r="54" ht="12.75">
      <c r="A54" s="11" t="s">
        <v>34</v>
      </c>
    </row>
    <row r="55" ht="12.75">
      <c r="A55" s="11"/>
    </row>
    <row r="56" ht="12.75">
      <c r="A56" s="11"/>
    </row>
    <row r="57" ht="12.75">
      <c r="A57" s="11"/>
    </row>
  </sheetData>
  <printOptions/>
  <pageMargins left="0.63" right="0.27" top="0.5" bottom="0.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workbookViewId="0" topLeftCell="A9">
      <selection activeCell="G37" sqref="G37"/>
    </sheetView>
  </sheetViews>
  <sheetFormatPr defaultColWidth="9.140625" defaultRowHeight="12.75"/>
  <cols>
    <col min="1" max="1" width="36.28125" style="5" customWidth="1"/>
    <col min="2" max="2" width="10.421875" style="11" customWidth="1"/>
    <col min="3" max="3" width="1.7109375" style="11" customWidth="1"/>
    <col min="4" max="4" width="13.28125" style="11" customWidth="1"/>
    <col min="5" max="5" width="12.8515625" style="11" customWidth="1"/>
    <col min="6" max="6" width="17.7109375" style="11" customWidth="1"/>
    <col min="7" max="7" width="12.00390625" style="11" customWidth="1"/>
    <col min="8" max="16384" width="9.140625" style="5" customWidth="1"/>
  </cols>
  <sheetData>
    <row r="1" ht="12.75">
      <c r="A1" s="7"/>
    </row>
    <row r="2" ht="12.75">
      <c r="A2" s="8"/>
    </row>
    <row r="3" ht="12.75">
      <c r="A3" s="42"/>
    </row>
    <row r="4" ht="12.75">
      <c r="A4" s="9" t="s">
        <v>210</v>
      </c>
    </row>
    <row r="6" ht="12.75">
      <c r="A6" s="9" t="s">
        <v>182</v>
      </c>
    </row>
    <row r="7" ht="12.75">
      <c r="A7" s="9" t="s">
        <v>211</v>
      </c>
    </row>
    <row r="8" ht="12.75">
      <c r="A8" s="9" t="s">
        <v>14</v>
      </c>
    </row>
    <row r="9" ht="12.75">
      <c r="A9" s="9"/>
    </row>
    <row r="11" spans="4:8" ht="12.75">
      <c r="D11" s="12" t="s">
        <v>35</v>
      </c>
      <c r="E11" s="12" t="s">
        <v>35</v>
      </c>
      <c r="F11" s="12" t="s">
        <v>168</v>
      </c>
      <c r="H11" s="6"/>
    </row>
    <row r="12" spans="4:8" ht="12.75">
      <c r="D12" s="12" t="s">
        <v>26</v>
      </c>
      <c r="E12" s="12" t="s">
        <v>112</v>
      </c>
      <c r="F12" s="12" t="s">
        <v>169</v>
      </c>
      <c r="G12" s="12" t="s">
        <v>12</v>
      </c>
      <c r="H12" s="6"/>
    </row>
    <row r="13" spans="4:8" ht="12.75">
      <c r="D13" s="12" t="s">
        <v>6</v>
      </c>
      <c r="E13" s="12" t="s">
        <v>6</v>
      </c>
      <c r="F13" s="12" t="s">
        <v>6</v>
      </c>
      <c r="G13" s="12" t="s">
        <v>6</v>
      </c>
      <c r="H13" s="6"/>
    </row>
    <row r="14" spans="4:8" ht="12.75">
      <c r="D14" s="12"/>
      <c r="E14" s="12"/>
      <c r="F14" s="12"/>
      <c r="G14" s="12"/>
      <c r="H14" s="6"/>
    </row>
    <row r="15" spans="1:8" ht="12.75">
      <c r="A15" s="5" t="s">
        <v>125</v>
      </c>
      <c r="D15" s="15">
        <v>50000</v>
      </c>
      <c r="E15" s="15">
        <v>3100</v>
      </c>
      <c r="F15" s="15">
        <v>5363</v>
      </c>
      <c r="G15" s="2">
        <f>SUM(D15:F15)</f>
        <v>58463</v>
      </c>
      <c r="H15" s="6"/>
    </row>
    <row r="16" spans="4:8" ht="12.75">
      <c r="D16" s="15"/>
      <c r="E16" s="15"/>
      <c r="F16" s="15"/>
      <c r="G16" s="15"/>
      <c r="H16" s="6"/>
    </row>
    <row r="17" spans="1:8" ht="12.75">
      <c r="A17" s="5" t="s">
        <v>126</v>
      </c>
      <c r="D17" s="15">
        <v>0</v>
      </c>
      <c r="E17" s="15">
        <v>0</v>
      </c>
      <c r="F17" s="15">
        <f>'IS'!F45</f>
        <v>11407</v>
      </c>
      <c r="G17" s="2">
        <f>SUM(D17:F17)</f>
        <v>11407</v>
      </c>
      <c r="H17" s="6"/>
    </row>
    <row r="18" spans="4:8" ht="12.75">
      <c r="D18" s="15"/>
      <c r="E18" s="15"/>
      <c r="F18" s="15"/>
      <c r="G18" s="15"/>
      <c r="H18" s="6"/>
    </row>
    <row r="19" spans="1:8" ht="12.75">
      <c r="A19" s="45" t="s">
        <v>170</v>
      </c>
      <c r="D19" s="15">
        <v>0</v>
      </c>
      <c r="E19" s="15">
        <v>0</v>
      </c>
      <c r="F19" s="15">
        <v>-6000</v>
      </c>
      <c r="G19" s="2">
        <f>SUM(D19:F19)</f>
        <v>-6000</v>
      </c>
      <c r="H19" s="6"/>
    </row>
    <row r="20" spans="4:8" ht="12.75">
      <c r="D20" s="15"/>
      <c r="E20" s="15"/>
      <c r="F20" s="15"/>
      <c r="G20" s="15"/>
      <c r="H20" s="6"/>
    </row>
    <row r="21" spans="1:8" ht="12.75">
      <c r="A21" s="5" t="s">
        <v>127</v>
      </c>
      <c r="D21" s="15">
        <v>6</v>
      </c>
      <c r="E21" s="15">
        <v>9</v>
      </c>
      <c r="F21" s="15">
        <v>0</v>
      </c>
      <c r="G21" s="2">
        <f>SUM(D21:F21)</f>
        <v>15</v>
      </c>
      <c r="H21" s="6"/>
    </row>
    <row r="22" spans="4:8" ht="12.75">
      <c r="D22" s="15"/>
      <c r="E22" s="15"/>
      <c r="F22" s="15"/>
      <c r="G22" s="15"/>
      <c r="H22" s="6"/>
    </row>
    <row r="23" spans="1:8" ht="13.5" thickBot="1">
      <c r="A23" s="5" t="s">
        <v>186</v>
      </c>
      <c r="D23" s="31">
        <f>SUM(D15:D21)</f>
        <v>50006</v>
      </c>
      <c r="E23" s="31">
        <f>SUM(E15:E21)</f>
        <v>3109</v>
      </c>
      <c r="F23" s="31">
        <f>SUM(F15:F21)</f>
        <v>10770</v>
      </c>
      <c r="G23" s="31">
        <f>SUM(G15:G21)</f>
        <v>63885</v>
      </c>
      <c r="H23" s="6"/>
    </row>
    <row r="24" spans="4:8" ht="13.5" thickTop="1">
      <c r="D24" s="15"/>
      <c r="E24" s="15"/>
      <c r="F24" s="15"/>
      <c r="G24" s="15"/>
      <c r="H24" s="6"/>
    </row>
    <row r="25" spans="4:8" ht="12.75">
      <c r="D25" s="12"/>
      <c r="E25" s="12"/>
      <c r="F25" s="12"/>
      <c r="G25" s="12"/>
      <c r="H25" s="6"/>
    </row>
    <row r="26" spans="1:8" ht="12.75">
      <c r="A26" s="5" t="s">
        <v>172</v>
      </c>
      <c r="D26" s="12" t="s">
        <v>171</v>
      </c>
      <c r="E26" s="12">
        <v>0</v>
      </c>
      <c r="F26" s="12">
        <v>-9</v>
      </c>
      <c r="G26" s="12">
        <f>SUM(D26:F26)</f>
        <v>-9</v>
      </c>
      <c r="H26" s="6"/>
    </row>
    <row r="27" spans="4:8" ht="12.75">
      <c r="D27" s="12"/>
      <c r="E27" s="12"/>
      <c r="F27" s="12"/>
      <c r="G27" s="12"/>
      <c r="H27" s="6"/>
    </row>
    <row r="28" spans="1:8" ht="12.75">
      <c r="A28" s="5" t="s">
        <v>188</v>
      </c>
      <c r="D28" s="12">
        <v>40000</v>
      </c>
      <c r="E28" s="12">
        <v>0</v>
      </c>
      <c r="F28" s="12">
        <v>0</v>
      </c>
      <c r="G28" s="12">
        <f>SUM(D28:F28)</f>
        <v>40000</v>
      </c>
      <c r="H28" s="6"/>
    </row>
    <row r="29" spans="4:8" ht="12.75">
      <c r="D29" s="12"/>
      <c r="E29" s="12"/>
      <c r="F29" s="12"/>
      <c r="G29" s="12"/>
      <c r="H29" s="6"/>
    </row>
    <row r="30" spans="1:8" ht="12.75">
      <c r="A30" s="5" t="s">
        <v>189</v>
      </c>
      <c r="D30" s="12">
        <v>7000</v>
      </c>
      <c r="E30" s="12">
        <v>0</v>
      </c>
      <c r="F30" s="12">
        <v>0</v>
      </c>
      <c r="G30" s="12">
        <f>SUM(D30:F30)</f>
        <v>7000</v>
      </c>
      <c r="H30" s="6"/>
    </row>
    <row r="31" spans="4:8" ht="12.75">
      <c r="D31" s="12"/>
      <c r="E31" s="12"/>
      <c r="F31" s="12"/>
      <c r="G31" s="12"/>
      <c r="H31" s="6"/>
    </row>
    <row r="32" spans="1:8" ht="12.75">
      <c r="A32" s="45" t="s">
        <v>201</v>
      </c>
      <c r="B32" s="2"/>
      <c r="C32" s="2"/>
      <c r="D32" s="53">
        <v>0</v>
      </c>
      <c r="E32" s="53">
        <v>0</v>
      </c>
      <c r="F32" s="53">
        <v>2626</v>
      </c>
      <c r="G32" s="53">
        <f>SUM(D32:F32)</f>
        <v>2626</v>
      </c>
      <c r="H32" s="6"/>
    </row>
    <row r="33" spans="4:8" ht="12.75">
      <c r="D33" s="12"/>
      <c r="E33" s="12"/>
      <c r="F33" s="12"/>
      <c r="G33" s="12"/>
      <c r="H33" s="6"/>
    </row>
    <row r="34" spans="1:8" ht="13.5" thickBot="1">
      <c r="A34" s="5" t="s">
        <v>187</v>
      </c>
      <c r="D34" s="114">
        <f>SUM(D26:D33)</f>
        <v>47000</v>
      </c>
      <c r="E34" s="114">
        <f>SUM(E26:E33)</f>
        <v>0</v>
      </c>
      <c r="F34" s="114">
        <f>SUM(F26:F33)</f>
        <v>2617</v>
      </c>
      <c r="G34" s="114">
        <f>SUM(G26:G33)</f>
        <v>49617</v>
      </c>
      <c r="H34" s="6"/>
    </row>
    <row r="35" spans="4:8" ht="13.5" thickTop="1">
      <c r="D35" s="12"/>
      <c r="E35" s="12"/>
      <c r="F35" s="12"/>
      <c r="G35" s="12"/>
      <c r="H35" s="6"/>
    </row>
    <row r="36" spans="4:7" ht="12.75">
      <c r="D36" s="15"/>
      <c r="E36" s="15"/>
      <c r="F36" s="15"/>
      <c r="G36" s="15"/>
    </row>
    <row r="37" ht="12.75">
      <c r="A37" s="11"/>
    </row>
    <row r="38" ht="12.75">
      <c r="A38" s="11" t="s">
        <v>31</v>
      </c>
    </row>
    <row r="39" ht="12.75">
      <c r="A39" s="11" t="s">
        <v>173</v>
      </c>
    </row>
    <row r="40" ht="12.75">
      <c r="A40" s="11"/>
    </row>
    <row r="41" spans="1:7" ht="12.75">
      <c r="A41" s="49"/>
      <c r="B41" s="49"/>
      <c r="C41" s="49"/>
      <c r="D41" s="49"/>
      <c r="E41" s="49"/>
      <c r="F41" s="49"/>
      <c r="G41" s="49"/>
    </row>
    <row r="42" spans="1:7" ht="12.75">
      <c r="A42" s="49"/>
      <c r="B42" s="49"/>
      <c r="C42" s="49"/>
      <c r="D42" s="49"/>
      <c r="E42" s="49"/>
      <c r="F42" s="49"/>
      <c r="G42" s="49"/>
    </row>
    <row r="43" ht="12.75">
      <c r="A43" s="11"/>
    </row>
    <row r="44" ht="12.75">
      <c r="A44" s="11"/>
    </row>
    <row r="45" ht="12.75">
      <c r="A45" s="11"/>
    </row>
    <row r="46" ht="12.75">
      <c r="A46" s="11"/>
    </row>
    <row r="47" ht="12.75">
      <c r="H47" s="44"/>
    </row>
  </sheetData>
  <printOptions horizontalCentered="1"/>
  <pageMargins left="1" right="1"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H85"/>
  <sheetViews>
    <sheetView tabSelected="1" workbookViewId="0" topLeftCell="A21">
      <selection activeCell="C29" sqref="C29"/>
    </sheetView>
  </sheetViews>
  <sheetFormatPr defaultColWidth="9.140625" defaultRowHeight="12.75"/>
  <cols>
    <col min="1" max="1" width="5.421875" style="5" customWidth="1"/>
    <col min="2" max="2" width="47.421875" style="5" customWidth="1"/>
    <col min="3" max="3" width="14.57421875" style="2" bestFit="1" customWidth="1"/>
    <col min="4" max="4" width="1.7109375" style="5" customWidth="1"/>
    <col min="5" max="5" width="14.57421875" style="2" bestFit="1" customWidth="1"/>
    <col min="6" max="16384" width="9.140625" style="5" customWidth="1"/>
  </cols>
  <sheetData>
    <row r="1" ht="12.75">
      <c r="A1" s="7"/>
    </row>
    <row r="2" ht="18.75" customHeight="1">
      <c r="A2" s="8"/>
    </row>
    <row r="3" ht="12.75">
      <c r="A3" s="42"/>
    </row>
    <row r="4" ht="12.75">
      <c r="A4" s="9" t="s">
        <v>210</v>
      </c>
    </row>
    <row r="6" ht="12.75">
      <c r="A6" s="9" t="s">
        <v>205</v>
      </c>
    </row>
    <row r="7" ht="12.75">
      <c r="A7" s="9" t="s">
        <v>211</v>
      </c>
    </row>
    <row r="8" spans="1:5" ht="12.75">
      <c r="A8" s="9" t="s">
        <v>14</v>
      </c>
      <c r="C8" s="45"/>
      <c r="E8" s="45"/>
    </row>
    <row r="9" spans="1:5" ht="12.75">
      <c r="A9" s="9"/>
      <c r="C9" s="46"/>
      <c r="E9" s="46"/>
    </row>
    <row r="10" spans="1:5" ht="12.75">
      <c r="A10" s="9"/>
      <c r="C10" s="6"/>
      <c r="E10" s="6"/>
    </row>
    <row r="11" spans="1:5" ht="12.75">
      <c r="A11" s="9"/>
      <c r="C11" s="6" t="s">
        <v>207</v>
      </c>
      <c r="D11" s="6"/>
      <c r="E11" s="6" t="s">
        <v>21</v>
      </c>
    </row>
    <row r="12" spans="1:5" ht="12.75">
      <c r="A12" s="9"/>
      <c r="C12" s="6" t="s">
        <v>206</v>
      </c>
      <c r="E12" s="6" t="s">
        <v>22</v>
      </c>
    </row>
    <row r="13" spans="1:5" ht="12.75">
      <c r="A13" s="9"/>
      <c r="C13" s="6"/>
      <c r="E13" s="6" t="s">
        <v>27</v>
      </c>
    </row>
    <row r="14" spans="1:5" ht="12.75">
      <c r="A14" s="9"/>
      <c r="B14" s="9"/>
      <c r="C14" s="22" t="s">
        <v>183</v>
      </c>
      <c r="E14" s="22" t="s">
        <v>184</v>
      </c>
    </row>
    <row r="15" spans="1:5" ht="12.75">
      <c r="A15" s="9"/>
      <c r="C15" s="46" t="s">
        <v>6</v>
      </c>
      <c r="D15" s="46"/>
      <c r="E15" s="46" t="s">
        <v>6</v>
      </c>
    </row>
    <row r="16" spans="1:5" ht="12.75">
      <c r="A16" s="9"/>
      <c r="C16" s="45"/>
      <c r="E16" s="45"/>
    </row>
    <row r="17" spans="1:5" ht="12.75">
      <c r="A17" s="9" t="s">
        <v>38</v>
      </c>
      <c r="C17" s="45"/>
      <c r="E17" s="45"/>
    </row>
    <row r="18" spans="1:5" ht="12.75">
      <c r="A18" s="5" t="s">
        <v>37</v>
      </c>
      <c r="C18" s="2">
        <f>'IS'!F37</f>
        <v>14171</v>
      </c>
      <c r="D18" s="11"/>
      <c r="E18" s="53">
        <f>'IS'!H37</f>
        <v>11603</v>
      </c>
    </row>
    <row r="19" spans="1:5" ht="12.75">
      <c r="A19" s="5" t="s">
        <v>191</v>
      </c>
      <c r="C19" s="47">
        <v>0</v>
      </c>
      <c r="D19" s="11"/>
      <c r="E19" s="54">
        <v>-8635</v>
      </c>
    </row>
    <row r="20" spans="3:5" ht="12.75">
      <c r="C20" s="53">
        <f>SUM(C18:C19)</f>
        <v>14171</v>
      </c>
      <c r="D20" s="11"/>
      <c r="E20" s="53">
        <f>SUM(E18:E19)</f>
        <v>2968</v>
      </c>
    </row>
    <row r="21" spans="4:5" ht="12.75">
      <c r="D21" s="11"/>
      <c r="E21" s="53"/>
    </row>
    <row r="22" spans="1:5" ht="12.75">
      <c r="A22" s="45" t="s">
        <v>39</v>
      </c>
      <c r="B22" s="45"/>
      <c r="D22" s="2"/>
      <c r="E22" s="53"/>
    </row>
    <row r="23" spans="1:5" ht="12.75">
      <c r="A23" s="59" t="s">
        <v>40</v>
      </c>
      <c r="B23" s="45"/>
      <c r="C23" s="2">
        <v>1662</v>
      </c>
      <c r="D23" s="2"/>
      <c r="E23" s="53">
        <v>346</v>
      </c>
    </row>
    <row r="24" spans="1:5" ht="12.75">
      <c r="A24" s="59" t="s">
        <v>41</v>
      </c>
      <c r="B24" s="45"/>
      <c r="C24" s="47">
        <v>-774</v>
      </c>
      <c r="D24" s="2"/>
      <c r="E24" s="54">
        <v>-142</v>
      </c>
    </row>
    <row r="25" spans="1:5" ht="12.75">
      <c r="A25" s="45" t="s">
        <v>42</v>
      </c>
      <c r="B25" s="45"/>
      <c r="C25" s="2">
        <f>SUM(C20:C24)</f>
        <v>15059</v>
      </c>
      <c r="D25" s="2"/>
      <c r="E25" s="2">
        <f>SUM(E20:E24)</f>
        <v>3172</v>
      </c>
    </row>
    <row r="26" spans="1:5" ht="12.75">
      <c r="A26" s="45"/>
      <c r="B26" s="45"/>
      <c r="D26" s="2"/>
      <c r="E26" s="53"/>
    </row>
    <row r="27" spans="1:5" ht="12.75">
      <c r="A27" s="45" t="s">
        <v>122</v>
      </c>
      <c r="B27" s="45"/>
      <c r="D27" s="2"/>
      <c r="E27" s="53"/>
    </row>
    <row r="28" spans="1:5" ht="12.75">
      <c r="A28" s="59" t="s">
        <v>161</v>
      </c>
      <c r="B28" s="45"/>
      <c r="C28" s="2">
        <v>-3512</v>
      </c>
      <c r="D28" s="2"/>
      <c r="E28" s="53">
        <v>721</v>
      </c>
    </row>
    <row r="29" spans="1:5" ht="12.75">
      <c r="A29" s="59" t="s">
        <v>162</v>
      </c>
      <c r="B29" s="45"/>
      <c r="C29" s="47">
        <v>-789</v>
      </c>
      <c r="D29" s="2"/>
      <c r="E29" s="54">
        <v>994</v>
      </c>
    </row>
    <row r="30" spans="1:5" ht="12.75">
      <c r="A30" s="45" t="s">
        <v>43</v>
      </c>
      <c r="B30" s="45"/>
      <c r="C30" s="2">
        <f>SUM(C25:C29)</f>
        <v>10758</v>
      </c>
      <c r="D30" s="2"/>
      <c r="E30" s="2">
        <f>SUM(E25:E29)</f>
        <v>4887</v>
      </c>
    </row>
    <row r="31" spans="1:5" ht="12.75">
      <c r="A31" s="45"/>
      <c r="B31" s="45"/>
      <c r="D31" s="2"/>
      <c r="E31" s="53"/>
    </row>
    <row r="32" spans="1:5" ht="12.75">
      <c r="A32" s="45" t="s">
        <v>192</v>
      </c>
      <c r="B32" s="45"/>
      <c r="C32" s="2">
        <v>0</v>
      </c>
      <c r="D32" s="2"/>
      <c r="E32" s="53">
        <v>-16</v>
      </c>
    </row>
    <row r="33" spans="1:5" ht="12.75">
      <c r="A33" s="45" t="s">
        <v>202</v>
      </c>
      <c r="B33" s="45"/>
      <c r="C33" s="3">
        <v>-144</v>
      </c>
      <c r="D33" s="3"/>
      <c r="E33" s="1">
        <v>-103</v>
      </c>
    </row>
    <row r="34" spans="1:5" ht="12.75">
      <c r="A34" s="45" t="s">
        <v>49</v>
      </c>
      <c r="B34" s="45"/>
      <c r="C34" s="58">
        <f>SUM(C30:C33)</f>
        <v>10614</v>
      </c>
      <c r="D34" s="2"/>
      <c r="E34" s="58">
        <f>SUM(E30:E33)</f>
        <v>4768</v>
      </c>
    </row>
    <row r="35" spans="1:5" ht="12.75">
      <c r="A35" s="45"/>
      <c r="B35" s="45"/>
      <c r="D35" s="2"/>
      <c r="E35" s="53"/>
    </row>
    <row r="36" spans="1:5" ht="12.75">
      <c r="A36" s="60" t="s">
        <v>44</v>
      </c>
      <c r="B36" s="45"/>
      <c r="D36" s="2"/>
      <c r="E36" s="53"/>
    </row>
    <row r="37" spans="1:5" ht="12.75">
      <c r="A37" s="45" t="s">
        <v>193</v>
      </c>
      <c r="B37" s="45"/>
      <c r="D37" s="2"/>
      <c r="E37" s="53"/>
    </row>
    <row r="38" spans="1:5" ht="12.75">
      <c r="A38" s="45" t="s">
        <v>194</v>
      </c>
      <c r="B38" s="45"/>
      <c r="C38" s="2">
        <v>0</v>
      </c>
      <c r="D38" s="2"/>
      <c r="E38" s="53">
        <v>3222</v>
      </c>
    </row>
    <row r="39" spans="1:5" ht="12.75">
      <c r="A39" s="45" t="s">
        <v>45</v>
      </c>
      <c r="B39" s="45"/>
      <c r="C39" s="2">
        <v>69</v>
      </c>
      <c r="D39" s="2"/>
      <c r="E39" s="53">
        <v>4</v>
      </c>
    </row>
    <row r="40" spans="1:5" ht="12.75">
      <c r="A40" s="45" t="s">
        <v>163</v>
      </c>
      <c r="B40" s="45"/>
      <c r="C40" s="2">
        <v>85</v>
      </c>
      <c r="D40" s="2"/>
      <c r="E40" s="53">
        <v>0</v>
      </c>
    </row>
    <row r="41" spans="1:5" ht="12.75">
      <c r="A41" s="45" t="s">
        <v>113</v>
      </c>
      <c r="B41" s="45"/>
      <c r="C41" s="2">
        <v>-3060</v>
      </c>
      <c r="D41" s="2"/>
      <c r="E41" s="53">
        <v>-991</v>
      </c>
    </row>
    <row r="42" spans="1:5" s="45" customFormat="1" ht="12.75">
      <c r="A42" s="45" t="s">
        <v>167</v>
      </c>
      <c r="C42" s="47">
        <v>507</v>
      </c>
      <c r="D42" s="2"/>
      <c r="E42" s="54">
        <v>0</v>
      </c>
    </row>
    <row r="43" spans="1:5" ht="12.75">
      <c r="A43" s="45" t="s">
        <v>197</v>
      </c>
      <c r="B43" s="45"/>
      <c r="C43" s="58">
        <f>SUM(C38:C42)</f>
        <v>-2399</v>
      </c>
      <c r="D43" s="2"/>
      <c r="E43" s="58">
        <f>SUM(E38:E42)</f>
        <v>2235</v>
      </c>
    </row>
    <row r="44" spans="1:5" ht="12.75">
      <c r="A44" s="60"/>
      <c r="B44" s="45"/>
      <c r="D44" s="2"/>
      <c r="E44" s="53"/>
    </row>
    <row r="45" spans="1:5" ht="12.75">
      <c r="A45" s="60"/>
      <c r="B45" s="45"/>
      <c r="D45" s="2"/>
      <c r="E45" s="53"/>
    </row>
    <row r="46" spans="1:5" ht="12.75">
      <c r="A46" s="60" t="s">
        <v>46</v>
      </c>
      <c r="B46" s="45"/>
      <c r="D46" s="2"/>
      <c r="E46" s="53"/>
    </row>
    <row r="47" spans="1:5" ht="12.75">
      <c r="A47" s="45" t="s">
        <v>128</v>
      </c>
      <c r="B47" s="61"/>
      <c r="C47" s="2">
        <v>15</v>
      </c>
      <c r="D47" s="2"/>
      <c r="E47" s="53">
        <v>7000</v>
      </c>
    </row>
    <row r="48" spans="1:5" ht="12.75">
      <c r="A48" s="45" t="s">
        <v>99</v>
      </c>
      <c r="B48" s="45"/>
      <c r="C48" s="2">
        <v>-2000</v>
      </c>
      <c r="D48" s="2"/>
      <c r="E48" s="1">
        <v>17000</v>
      </c>
    </row>
    <row r="49" spans="1:5" ht="12.75">
      <c r="A49" s="45" t="s">
        <v>195</v>
      </c>
      <c r="B49" s="45"/>
      <c r="C49" s="2">
        <v>0</v>
      </c>
      <c r="D49" s="2"/>
      <c r="E49" s="1">
        <v>-18860</v>
      </c>
    </row>
    <row r="50" spans="1:5" ht="12.75">
      <c r="A50" s="45" t="s">
        <v>176</v>
      </c>
      <c r="B50" s="45"/>
      <c r="C50" s="2">
        <v>-2500</v>
      </c>
      <c r="D50" s="2"/>
      <c r="E50" s="1">
        <v>0</v>
      </c>
    </row>
    <row r="51" spans="1:5" ht="12.75">
      <c r="A51" s="45" t="s">
        <v>196</v>
      </c>
      <c r="B51" s="45"/>
      <c r="C51" s="2">
        <v>0</v>
      </c>
      <c r="D51" s="2"/>
      <c r="E51" s="54">
        <v>-785</v>
      </c>
    </row>
    <row r="52" spans="1:5" ht="12.75">
      <c r="A52" s="45" t="s">
        <v>198</v>
      </c>
      <c r="B52" s="45"/>
      <c r="C52" s="58">
        <f>SUM(C47:C51)</f>
        <v>-4485</v>
      </c>
      <c r="D52" s="2"/>
      <c r="E52" s="58">
        <f>SUM(E47:E51)</f>
        <v>4355</v>
      </c>
    </row>
    <row r="53" spans="1:5" ht="12.75">
      <c r="A53" s="45"/>
      <c r="B53" s="45"/>
      <c r="C53" s="3"/>
      <c r="D53" s="2"/>
      <c r="E53" s="1"/>
    </row>
    <row r="54" spans="1:5" ht="12.75">
      <c r="A54" s="60"/>
      <c r="B54" s="45"/>
      <c r="C54" s="3"/>
      <c r="D54" s="2"/>
      <c r="E54" s="1"/>
    </row>
    <row r="55" spans="1:5" ht="12.75">
      <c r="A55" s="45" t="s">
        <v>50</v>
      </c>
      <c r="B55" s="45"/>
      <c r="C55" s="3">
        <f>C34+C43+C52</f>
        <v>3730</v>
      </c>
      <c r="D55" s="3"/>
      <c r="E55" s="3">
        <f>E34+E43+E52</f>
        <v>11358</v>
      </c>
    </row>
    <row r="56" spans="1:5" ht="12.75">
      <c r="A56" s="45" t="s">
        <v>51</v>
      </c>
      <c r="B56" s="45"/>
      <c r="C56" s="56">
        <f>'BS'!D21-506</f>
        <v>4006</v>
      </c>
      <c r="D56" s="2"/>
      <c r="E56" s="116" t="s">
        <v>174</v>
      </c>
    </row>
    <row r="57" spans="1:5" ht="13.5" thickBot="1">
      <c r="A57" s="45" t="s">
        <v>129</v>
      </c>
      <c r="B57" s="45"/>
      <c r="C57" s="48">
        <f>SUM(C55:C56)</f>
        <v>7736</v>
      </c>
      <c r="D57" s="2"/>
      <c r="E57" s="55">
        <f>SUM(E55:E56)</f>
        <v>11358</v>
      </c>
    </row>
    <row r="58" spans="1:5" ht="15" customHeight="1" thickTop="1">
      <c r="A58" s="45"/>
      <c r="B58" s="45"/>
      <c r="C58" s="57"/>
      <c r="D58" s="2"/>
      <c r="E58" s="1"/>
    </row>
    <row r="59" spans="1:5" ht="9" customHeight="1">
      <c r="A59" s="45"/>
      <c r="B59" s="45"/>
      <c r="C59" s="3"/>
      <c r="D59" s="3"/>
      <c r="E59" s="3"/>
    </row>
    <row r="60" spans="1:5" ht="12.75">
      <c r="A60" s="2" t="s">
        <v>173</v>
      </c>
      <c r="B60" s="45"/>
      <c r="C60" s="3"/>
      <c r="D60" s="62"/>
      <c r="E60" s="3"/>
    </row>
    <row r="61" spans="1:5" ht="13.5" customHeight="1">
      <c r="A61" s="45"/>
      <c r="B61" s="45"/>
      <c r="C61" s="3"/>
      <c r="D61" s="62"/>
      <c r="E61" s="3"/>
    </row>
    <row r="62" spans="1:5" ht="13.5" customHeight="1">
      <c r="A62" s="45"/>
      <c r="B62" s="45"/>
      <c r="C62" s="3"/>
      <c r="D62" s="62"/>
      <c r="E62" s="3"/>
    </row>
    <row r="63" spans="1:5" ht="12.75">
      <c r="A63" s="96"/>
      <c r="B63" s="96"/>
      <c r="C63" s="96"/>
      <c r="D63" s="96"/>
      <c r="E63" s="96"/>
    </row>
    <row r="64" spans="1:5" ht="12.75">
      <c r="A64" s="96"/>
      <c r="B64" s="96"/>
      <c r="C64" s="96"/>
      <c r="D64" s="96"/>
      <c r="E64" s="96"/>
    </row>
    <row r="65" ht="13.5" customHeight="1">
      <c r="A65" s="2" t="s">
        <v>52</v>
      </c>
    </row>
    <row r="66" ht="13.5" customHeight="1">
      <c r="C66" s="63" t="s">
        <v>6</v>
      </c>
    </row>
    <row r="67" ht="5.25" customHeight="1">
      <c r="C67" s="63"/>
    </row>
    <row r="68" spans="2:4" ht="13.5" customHeight="1">
      <c r="B68" s="97" t="s">
        <v>123</v>
      </c>
      <c r="C68" s="11">
        <v>1920</v>
      </c>
      <c r="D68"/>
    </row>
    <row r="69" spans="2:3" ht="13.5" customHeight="1">
      <c r="B69" s="98" t="s">
        <v>124</v>
      </c>
      <c r="C69" s="47">
        <v>5816</v>
      </c>
    </row>
    <row r="70" spans="2:3" ht="13.5" customHeight="1" thickBot="1">
      <c r="B70" s="98"/>
      <c r="C70" s="48">
        <f>SUM(C68:C69)</f>
        <v>7736</v>
      </c>
    </row>
    <row r="71" spans="2:3" ht="13.5" customHeight="1" thickTop="1">
      <c r="B71" s="98"/>
      <c r="C71" s="3"/>
    </row>
    <row r="72" ht="13.5" customHeight="1"/>
    <row r="73" ht="12.75">
      <c r="A73" s="11"/>
    </row>
    <row r="74" ht="12.75">
      <c r="A74" s="11"/>
    </row>
    <row r="75" ht="12.75">
      <c r="A75" s="11"/>
    </row>
    <row r="76" ht="12.75">
      <c r="A76" s="11"/>
    </row>
    <row r="77" ht="12.75">
      <c r="A77" s="11"/>
    </row>
    <row r="78" spans="3:8" s="11" customFormat="1" ht="12.75">
      <c r="C78" s="2"/>
      <c r="D78" s="12"/>
      <c r="E78" s="2"/>
      <c r="F78" s="12"/>
      <c r="H78" s="12"/>
    </row>
    <row r="79" spans="3:8" s="11" customFormat="1" ht="12.75">
      <c r="C79" s="2"/>
      <c r="D79" s="12"/>
      <c r="E79" s="2"/>
      <c r="F79" s="12"/>
      <c r="H79" s="12"/>
    </row>
    <row r="80" spans="3:8" ht="12.75">
      <c r="C80" s="45"/>
      <c r="D80" s="6"/>
      <c r="E80" s="45"/>
      <c r="F80" s="6"/>
      <c r="H80" s="6"/>
    </row>
    <row r="81" spans="3:8" ht="12.75">
      <c r="C81" s="45"/>
      <c r="D81" s="6"/>
      <c r="E81" s="45"/>
      <c r="F81" s="6"/>
      <c r="H81" s="6"/>
    </row>
    <row r="82" spans="3:8" ht="12.75">
      <c r="C82" s="45"/>
      <c r="D82" s="6"/>
      <c r="E82" s="45"/>
      <c r="F82" s="6"/>
      <c r="H82" s="6"/>
    </row>
    <row r="83" spans="3:8" ht="12.75">
      <c r="C83" s="45"/>
      <c r="D83" s="6"/>
      <c r="E83" s="45"/>
      <c r="F83" s="6"/>
      <c r="H83" s="6"/>
    </row>
    <row r="84" spans="3:8" ht="12.75">
      <c r="C84" s="45"/>
      <c r="D84" s="6"/>
      <c r="E84" s="45"/>
      <c r="F84" s="6"/>
      <c r="H84" s="6"/>
    </row>
    <row r="85" spans="3:8" ht="12.75">
      <c r="C85" s="45"/>
      <c r="D85" s="6"/>
      <c r="E85" s="45"/>
      <c r="F85" s="6"/>
      <c r="H85" s="6"/>
    </row>
  </sheetData>
  <printOptions/>
  <pageMargins left="0.75" right="0.26" top="0.5" bottom="0.5" header="0.5" footer="0.5"/>
  <pageSetup horizontalDpi="1200" verticalDpi="1200" orientation="portrait" paperSize="9" scale="92" r:id="rId2"/>
  <rowBreaks count="1" manualBreakCount="1">
    <brk id="61" max="255" man="1"/>
  </rowBreaks>
  <drawing r:id="rId1"/>
</worksheet>
</file>

<file path=xl/worksheets/sheet5.xml><?xml version="1.0" encoding="utf-8"?>
<worksheet xmlns="http://schemas.openxmlformats.org/spreadsheetml/2006/main" xmlns:r="http://schemas.openxmlformats.org/officeDocument/2006/relationships">
  <dimension ref="A1:J255"/>
  <sheetViews>
    <sheetView view="pageBreakPreview" zoomScaleSheetLayoutView="100" workbookViewId="0" topLeftCell="A232">
      <selection activeCell="E240" sqref="E240"/>
    </sheetView>
  </sheetViews>
  <sheetFormatPr defaultColWidth="9.140625" defaultRowHeight="12.75"/>
  <cols>
    <col min="1" max="1" width="4.8515625" style="65" customWidth="1"/>
    <col min="2" max="2" width="11.57421875" style="5" customWidth="1"/>
    <col min="3" max="3" width="13.00390625" style="5" customWidth="1"/>
    <col min="4" max="4" width="10.421875" style="5" customWidth="1"/>
    <col min="5" max="5" width="14.421875" style="5" customWidth="1"/>
    <col min="6" max="6" width="16.57421875" style="5" customWidth="1"/>
    <col min="7" max="7" width="9.28125" style="5" customWidth="1"/>
    <col min="8" max="8" width="11.8515625" style="5" customWidth="1"/>
    <col min="9" max="9" width="12.140625" style="5" customWidth="1"/>
    <col min="10" max="10" width="9.28125" style="5" bestFit="1" customWidth="1"/>
    <col min="11" max="16384" width="9.140625" style="5" customWidth="1"/>
  </cols>
  <sheetData>
    <row r="1" ht="12.75">
      <c r="A1" s="7"/>
    </row>
    <row r="2" ht="12.75">
      <c r="A2" s="8"/>
    </row>
    <row r="3" ht="12.75">
      <c r="A3" s="64"/>
    </row>
    <row r="4" ht="12.75">
      <c r="A4" s="9" t="s">
        <v>210</v>
      </c>
    </row>
    <row r="5" ht="12.75">
      <c r="A5" s="64"/>
    </row>
    <row r="6" spans="1:7" ht="12.75">
      <c r="A6" s="65" t="s">
        <v>208</v>
      </c>
      <c r="E6" s="120"/>
      <c r="F6" s="120"/>
      <c r="G6" s="120"/>
    </row>
    <row r="7" ht="6.75" customHeight="1"/>
    <row r="8" ht="12.75">
      <c r="A8" s="65" t="s">
        <v>157</v>
      </c>
    </row>
    <row r="10" spans="1:2" ht="12.75">
      <c r="A10" s="66" t="s">
        <v>56</v>
      </c>
      <c r="B10" s="9" t="s">
        <v>57</v>
      </c>
    </row>
    <row r="12" spans="2:9" ht="12.75" customHeight="1">
      <c r="B12" s="136" t="s">
        <v>158</v>
      </c>
      <c r="C12" s="136"/>
      <c r="D12" s="136"/>
      <c r="E12" s="136"/>
      <c r="F12" s="136"/>
      <c r="G12" s="136"/>
      <c r="H12" s="136"/>
      <c r="I12" s="136"/>
    </row>
    <row r="13" spans="2:9" ht="27" customHeight="1">
      <c r="B13" s="136"/>
      <c r="C13" s="136"/>
      <c r="D13" s="136"/>
      <c r="E13" s="136"/>
      <c r="F13" s="136"/>
      <c r="G13" s="136"/>
      <c r="H13" s="136"/>
      <c r="I13" s="136"/>
    </row>
    <row r="14" spans="2:9" ht="12.75">
      <c r="B14" s="67"/>
      <c r="C14" s="67"/>
      <c r="D14" s="67"/>
      <c r="E14" s="67"/>
      <c r="F14" s="67"/>
      <c r="G14" s="67"/>
      <c r="H14" s="67"/>
      <c r="I14" s="67"/>
    </row>
    <row r="15" spans="2:9" ht="12.75" customHeight="1">
      <c r="B15" s="136" t="s">
        <v>145</v>
      </c>
      <c r="C15" s="136"/>
      <c r="D15" s="136"/>
      <c r="E15" s="136"/>
      <c r="F15" s="136"/>
      <c r="G15" s="136"/>
      <c r="H15" s="136"/>
      <c r="I15" s="136"/>
    </row>
    <row r="16" spans="2:9" ht="12.75">
      <c r="B16" s="136"/>
      <c r="C16" s="136"/>
      <c r="D16" s="136"/>
      <c r="E16" s="136"/>
      <c r="F16" s="136"/>
      <c r="G16" s="136"/>
      <c r="H16" s="136"/>
      <c r="I16" s="136"/>
    </row>
    <row r="17" spans="2:9" ht="12.75">
      <c r="B17" s="136"/>
      <c r="C17" s="136"/>
      <c r="D17" s="136"/>
      <c r="E17" s="136"/>
      <c r="F17" s="136"/>
      <c r="G17" s="136"/>
      <c r="H17" s="136"/>
      <c r="I17" s="136"/>
    </row>
    <row r="18" spans="2:9" ht="12.75">
      <c r="B18" s="136"/>
      <c r="C18" s="136"/>
      <c r="D18" s="136"/>
      <c r="E18" s="136"/>
      <c r="F18" s="136"/>
      <c r="G18" s="136"/>
      <c r="H18" s="136"/>
      <c r="I18" s="136"/>
    </row>
    <row r="19" spans="2:9" ht="12.75">
      <c r="B19" s="68"/>
      <c r="C19" s="68"/>
      <c r="D19" s="68"/>
      <c r="E19" s="68"/>
      <c r="F19" s="68"/>
      <c r="G19" s="68"/>
      <c r="H19" s="68"/>
      <c r="I19" s="68"/>
    </row>
    <row r="20" spans="2:9" ht="12.75" customHeight="1">
      <c r="B20" s="131" t="s">
        <v>138</v>
      </c>
      <c r="C20" s="131"/>
      <c r="D20" s="131"/>
      <c r="E20" s="131"/>
      <c r="F20" s="131"/>
      <c r="G20" s="131"/>
      <c r="H20" s="131"/>
      <c r="I20" s="131"/>
    </row>
    <row r="21" spans="2:9" ht="12.75">
      <c r="B21" s="131"/>
      <c r="C21" s="131"/>
      <c r="D21" s="131"/>
      <c r="E21" s="131"/>
      <c r="F21" s="131"/>
      <c r="G21" s="131"/>
      <c r="H21" s="131"/>
      <c r="I21" s="131"/>
    </row>
    <row r="22" spans="2:9" ht="12.75">
      <c r="B22" s="69"/>
      <c r="C22" s="69"/>
      <c r="D22" s="69"/>
      <c r="E22" s="69"/>
      <c r="F22" s="69"/>
      <c r="G22" s="69"/>
      <c r="H22" s="69"/>
      <c r="I22" s="69"/>
    </row>
    <row r="24" spans="1:2" ht="12.75">
      <c r="A24" s="66" t="s">
        <v>58</v>
      </c>
      <c r="B24" s="9" t="s">
        <v>59</v>
      </c>
    </row>
    <row r="26" spans="2:9" ht="12.75" customHeight="1">
      <c r="B26" s="131" t="s">
        <v>139</v>
      </c>
      <c r="C26" s="131"/>
      <c r="D26" s="131"/>
      <c r="E26" s="131"/>
      <c r="F26" s="131"/>
      <c r="G26" s="131"/>
      <c r="H26" s="131"/>
      <c r="I26" s="131"/>
    </row>
    <row r="27" spans="2:9" ht="12.75">
      <c r="B27" s="131"/>
      <c r="C27" s="131"/>
      <c r="D27" s="131"/>
      <c r="E27" s="131"/>
      <c r="F27" s="131"/>
      <c r="G27" s="131"/>
      <c r="H27" s="131"/>
      <c r="I27" s="131"/>
    </row>
    <row r="29" spans="1:2" ht="12.75">
      <c r="A29" s="66" t="s">
        <v>60</v>
      </c>
      <c r="B29" s="9" t="s">
        <v>61</v>
      </c>
    </row>
    <row r="30" spans="1:2" ht="12.75">
      <c r="A30" s="66"/>
      <c r="B30" s="9"/>
    </row>
    <row r="31" spans="1:3" ht="12.75">
      <c r="A31" s="66"/>
      <c r="B31" s="45" t="s">
        <v>62</v>
      </c>
      <c r="C31" s="45"/>
    </row>
    <row r="32" spans="1:3" ht="12.75">
      <c r="A32" s="66"/>
      <c r="B32" s="45"/>
      <c r="C32" s="45"/>
    </row>
    <row r="33" spans="1:3" ht="12.75">
      <c r="A33" s="66"/>
      <c r="B33" s="45"/>
      <c r="C33" s="45"/>
    </row>
    <row r="34" spans="1:2" ht="12.75">
      <c r="A34" s="66" t="s">
        <v>63</v>
      </c>
      <c r="B34" s="9" t="s">
        <v>64</v>
      </c>
    </row>
    <row r="36" spans="2:9" ht="12.75">
      <c r="B36" s="131" t="s">
        <v>175</v>
      </c>
      <c r="C36" s="131"/>
      <c r="D36" s="131"/>
      <c r="E36" s="131"/>
      <c r="F36" s="131"/>
      <c r="G36" s="131"/>
      <c r="H36" s="131"/>
      <c r="I36" s="131"/>
    </row>
    <row r="37" spans="2:9" ht="12.75">
      <c r="B37" s="131"/>
      <c r="C37" s="131"/>
      <c r="D37" s="131"/>
      <c r="E37" s="131"/>
      <c r="F37" s="131"/>
      <c r="G37" s="131"/>
      <c r="H37" s="131"/>
      <c r="I37" s="131"/>
    </row>
    <row r="38" spans="2:9" ht="12.75">
      <c r="B38" s="68"/>
      <c r="C38" s="68"/>
      <c r="D38" s="68"/>
      <c r="E38" s="68"/>
      <c r="F38" s="68"/>
      <c r="G38" s="68"/>
      <c r="H38" s="68"/>
      <c r="I38" s="68"/>
    </row>
    <row r="40" spans="1:8" ht="12.75">
      <c r="A40" s="82" t="s">
        <v>65</v>
      </c>
      <c r="B40" s="60" t="s">
        <v>66</v>
      </c>
      <c r="C40" s="45"/>
      <c r="D40" s="45"/>
      <c r="E40" s="45"/>
      <c r="F40" s="45"/>
      <c r="G40" s="45"/>
      <c r="H40" s="45"/>
    </row>
    <row r="41" spans="1:8" ht="12.75">
      <c r="A41" s="72"/>
      <c r="B41" s="45"/>
      <c r="C41" s="45"/>
      <c r="D41" s="45"/>
      <c r="E41" s="45"/>
      <c r="F41" s="45"/>
      <c r="G41" s="45"/>
      <c r="H41" s="45"/>
    </row>
    <row r="42" spans="1:8" ht="12.75">
      <c r="A42" s="72"/>
      <c r="B42" s="45"/>
      <c r="C42" s="45"/>
      <c r="D42" s="45"/>
      <c r="E42" s="45"/>
      <c r="F42" s="45"/>
      <c r="G42" s="45"/>
      <c r="H42" s="45"/>
    </row>
    <row r="46" spans="1:2" ht="12.75">
      <c r="A46" s="66" t="s">
        <v>67</v>
      </c>
      <c r="B46" s="60" t="s">
        <v>68</v>
      </c>
    </row>
    <row r="48" spans="2:10" ht="15.75" customHeight="1">
      <c r="B48" s="136" t="s">
        <v>209</v>
      </c>
      <c r="C48" s="136"/>
      <c r="D48" s="136"/>
      <c r="E48" s="136"/>
      <c r="F48" s="136"/>
      <c r="G48" s="136"/>
      <c r="H48" s="136"/>
      <c r="I48" s="136"/>
      <c r="J48" s="101"/>
    </row>
    <row r="49" spans="2:9" ht="12.75" customHeight="1">
      <c r="B49" s="136"/>
      <c r="C49" s="136"/>
      <c r="D49" s="136"/>
      <c r="E49" s="136"/>
      <c r="F49" s="136"/>
      <c r="G49" s="136"/>
      <c r="H49" s="136"/>
      <c r="I49" s="136"/>
    </row>
    <row r="50" spans="2:9" ht="12.75" customHeight="1">
      <c r="B50" s="136"/>
      <c r="C50" s="136"/>
      <c r="D50" s="136"/>
      <c r="E50" s="136"/>
      <c r="F50" s="136"/>
      <c r="G50" s="136"/>
      <c r="H50" s="136"/>
      <c r="I50" s="136"/>
    </row>
    <row r="51" spans="2:9" ht="12.75" customHeight="1">
      <c r="B51" s="136"/>
      <c r="C51" s="136"/>
      <c r="D51" s="136"/>
      <c r="E51" s="136"/>
      <c r="F51" s="136"/>
      <c r="G51" s="136"/>
      <c r="H51" s="136"/>
      <c r="I51" s="136"/>
    </row>
    <row r="52" spans="2:9" ht="12.75">
      <c r="B52" s="115"/>
      <c r="C52" s="115"/>
      <c r="D52" s="115"/>
      <c r="E52" s="115"/>
      <c r="F52" s="115"/>
      <c r="G52" s="115"/>
      <c r="H52" s="115"/>
      <c r="I52" s="115"/>
    </row>
    <row r="53" spans="2:9" ht="12.75">
      <c r="B53" s="115"/>
      <c r="C53" s="115"/>
      <c r="D53" s="115"/>
      <c r="E53" s="115"/>
      <c r="F53" s="115"/>
      <c r="G53" s="115"/>
      <c r="H53" s="115"/>
      <c r="I53" s="115"/>
    </row>
    <row r="54" spans="1:7" ht="12.75">
      <c r="A54" s="82" t="s">
        <v>69</v>
      </c>
      <c r="B54" s="60" t="s">
        <v>176</v>
      </c>
      <c r="C54" s="111"/>
      <c r="D54" s="45"/>
      <c r="E54" s="45"/>
      <c r="F54" s="45"/>
      <c r="G54" s="45"/>
    </row>
    <row r="55" spans="1:7" ht="12.75">
      <c r="A55" s="72"/>
      <c r="B55" s="45"/>
      <c r="C55" s="45"/>
      <c r="D55" s="45"/>
      <c r="E55" s="45"/>
      <c r="F55" s="45"/>
      <c r="G55" s="45"/>
    </row>
    <row r="56" spans="1:7" ht="12.75">
      <c r="A56" s="72"/>
      <c r="B56" s="45"/>
      <c r="C56" s="45"/>
      <c r="D56" s="45"/>
      <c r="E56" s="45"/>
      <c r="F56" s="45"/>
      <c r="G56" s="45"/>
    </row>
    <row r="63" spans="1:9" ht="12.75">
      <c r="A63" s="82" t="s">
        <v>70</v>
      </c>
      <c r="B63" s="60" t="s">
        <v>71</v>
      </c>
      <c r="C63" s="45"/>
      <c r="D63" s="45"/>
      <c r="E63" s="45"/>
      <c r="F63" s="45"/>
      <c r="G63" s="45"/>
      <c r="H63" s="45"/>
      <c r="I63" s="45"/>
    </row>
    <row r="64" spans="1:9" ht="12.75">
      <c r="A64" s="66"/>
      <c r="B64" s="60"/>
      <c r="C64" s="45"/>
      <c r="D64" s="45"/>
      <c r="E64" s="45"/>
      <c r="F64" s="45"/>
      <c r="G64" s="45"/>
      <c r="H64" s="45"/>
      <c r="I64" s="45"/>
    </row>
    <row r="65" spans="2:9" ht="12.75">
      <c r="B65" s="131" t="s">
        <v>177</v>
      </c>
      <c r="C65" s="131"/>
      <c r="D65" s="131"/>
      <c r="E65" s="131"/>
      <c r="F65" s="131"/>
      <c r="G65" s="131"/>
      <c r="H65" s="131"/>
      <c r="I65" s="131"/>
    </row>
    <row r="66" spans="2:9" ht="12.75">
      <c r="B66" s="131"/>
      <c r="C66" s="131"/>
      <c r="D66" s="131"/>
      <c r="E66" s="131"/>
      <c r="F66" s="131"/>
      <c r="G66" s="131"/>
      <c r="H66" s="131"/>
      <c r="I66" s="131"/>
    </row>
    <row r="67" spans="2:9" ht="12.75">
      <c r="B67" s="68"/>
      <c r="C67" s="68"/>
      <c r="D67" s="68"/>
      <c r="E67" s="68"/>
      <c r="F67" s="68"/>
      <c r="G67" s="68"/>
      <c r="H67" s="68"/>
      <c r="I67" s="68"/>
    </row>
    <row r="68" spans="2:9" ht="12.75">
      <c r="B68" s="68"/>
      <c r="C68" s="68"/>
      <c r="D68" s="68"/>
      <c r="E68" s="68"/>
      <c r="F68" s="68"/>
      <c r="G68" s="68"/>
      <c r="H68" s="68"/>
      <c r="I68" s="68"/>
    </row>
    <row r="69" spans="1:6" ht="12.75">
      <c r="A69" s="66" t="s">
        <v>72</v>
      </c>
      <c r="B69" s="9" t="s">
        <v>73</v>
      </c>
      <c r="F69" s="38"/>
    </row>
    <row r="71" spans="2:9" ht="12.75">
      <c r="B71" s="131" t="s">
        <v>146</v>
      </c>
      <c r="C71" s="131"/>
      <c r="D71" s="131"/>
      <c r="E71" s="131"/>
      <c r="F71" s="131"/>
      <c r="G71" s="131"/>
      <c r="H71" s="131"/>
      <c r="I71" s="131"/>
    </row>
    <row r="72" spans="2:9" ht="13.5" customHeight="1">
      <c r="B72" s="131"/>
      <c r="C72" s="131"/>
      <c r="D72" s="131"/>
      <c r="E72" s="131"/>
      <c r="F72" s="131"/>
      <c r="G72" s="131"/>
      <c r="H72" s="131"/>
      <c r="I72" s="131"/>
    </row>
    <row r="73" spans="2:9" ht="13.5" customHeight="1">
      <c r="B73" s="68"/>
      <c r="C73" s="68"/>
      <c r="D73" s="68"/>
      <c r="E73" s="68"/>
      <c r="F73" s="68"/>
      <c r="G73" s="68"/>
      <c r="H73" s="68"/>
      <c r="I73" s="68"/>
    </row>
    <row r="74" spans="2:9" ht="12.75">
      <c r="B74" s="68"/>
      <c r="C74" s="68"/>
      <c r="D74" s="68"/>
      <c r="E74" s="68"/>
      <c r="F74" s="68"/>
      <c r="G74" s="68"/>
      <c r="H74" s="68"/>
      <c r="I74" s="68"/>
    </row>
    <row r="75" spans="1:3" ht="12.75">
      <c r="A75" s="82" t="s">
        <v>74</v>
      </c>
      <c r="B75" s="60" t="s">
        <v>75</v>
      </c>
      <c r="C75" s="45"/>
    </row>
    <row r="77" spans="2:9" ht="12.75" customHeight="1">
      <c r="B77" s="135" t="s">
        <v>178</v>
      </c>
      <c r="C77" s="135"/>
      <c r="D77" s="135"/>
      <c r="E77" s="135"/>
      <c r="F77" s="135"/>
      <c r="G77" s="135"/>
      <c r="H77" s="135"/>
      <c r="I77" s="135"/>
    </row>
    <row r="78" spans="2:9" ht="12.75">
      <c r="B78" s="135"/>
      <c r="C78" s="135"/>
      <c r="D78" s="135"/>
      <c r="E78" s="135"/>
      <c r="F78" s="135"/>
      <c r="G78" s="135"/>
      <c r="H78" s="135"/>
      <c r="I78" s="135"/>
    </row>
    <row r="79" spans="2:9" ht="12.75">
      <c r="B79" s="135"/>
      <c r="C79" s="135"/>
      <c r="D79" s="135"/>
      <c r="E79" s="135"/>
      <c r="F79" s="135"/>
      <c r="G79" s="135"/>
      <c r="H79" s="135"/>
      <c r="I79" s="135"/>
    </row>
    <row r="80" spans="1:2" ht="12.75">
      <c r="A80" s="66" t="s">
        <v>76</v>
      </c>
      <c r="B80" s="9" t="s">
        <v>140</v>
      </c>
    </row>
    <row r="82" spans="2:9" ht="12.75">
      <c r="B82" s="131" t="s">
        <v>199</v>
      </c>
      <c r="C82" s="131"/>
      <c r="D82" s="131"/>
      <c r="E82" s="131"/>
      <c r="F82" s="131"/>
      <c r="G82" s="131"/>
      <c r="H82" s="131"/>
      <c r="I82" s="131"/>
    </row>
    <row r="83" spans="2:9" ht="14.25" customHeight="1">
      <c r="B83" s="131"/>
      <c r="C83" s="131"/>
      <c r="D83" s="131"/>
      <c r="E83" s="131"/>
      <c r="F83" s="131"/>
      <c r="G83" s="131"/>
      <c r="H83" s="131"/>
      <c r="I83" s="131"/>
    </row>
    <row r="84" spans="2:9" ht="12.75">
      <c r="B84" s="68"/>
      <c r="C84" s="68"/>
      <c r="D84" s="68"/>
      <c r="E84" s="68"/>
      <c r="F84" s="68"/>
      <c r="G84" s="68"/>
      <c r="H84" s="68"/>
      <c r="I84" s="68"/>
    </row>
    <row r="86" spans="1:5" ht="12.75">
      <c r="A86" s="82" t="s">
        <v>77</v>
      </c>
      <c r="B86" s="60" t="s">
        <v>141</v>
      </c>
      <c r="C86" s="45"/>
      <c r="D86" s="45"/>
      <c r="E86" s="45"/>
    </row>
    <row r="87" spans="1:2" ht="12.75">
      <c r="A87" s="66"/>
      <c r="B87" s="9"/>
    </row>
    <row r="88" spans="1:2" ht="12.75">
      <c r="A88" s="66"/>
      <c r="B88" s="9"/>
    </row>
    <row r="89" spans="1:2" ht="12.75">
      <c r="A89" s="66"/>
      <c r="B89" s="9"/>
    </row>
    <row r="91" ht="12.75">
      <c r="G91" s="103" t="s">
        <v>6</v>
      </c>
    </row>
    <row r="92" ht="7.5" customHeight="1">
      <c r="G92" s="103"/>
    </row>
    <row r="93" spans="2:7" ht="12.75">
      <c r="B93" s="43" t="s">
        <v>142</v>
      </c>
      <c r="C93" s="43"/>
      <c r="D93" s="43"/>
      <c r="E93" s="43"/>
      <c r="F93" s="45"/>
      <c r="G93" s="45"/>
    </row>
    <row r="94" spans="2:7" ht="12.75">
      <c r="B94" s="43" t="s">
        <v>143</v>
      </c>
      <c r="C94" s="43"/>
      <c r="D94" s="43"/>
      <c r="E94" s="43"/>
      <c r="F94" s="45"/>
      <c r="G94" s="104">
        <v>10500</v>
      </c>
    </row>
    <row r="95" spans="2:6" ht="12.75">
      <c r="B95" s="102"/>
      <c r="F95" s="104"/>
    </row>
    <row r="97" spans="1:7" ht="12.75">
      <c r="A97" s="82" t="s">
        <v>78</v>
      </c>
      <c r="B97" s="60" t="s">
        <v>79</v>
      </c>
      <c r="C97" s="45"/>
      <c r="D97" s="45"/>
      <c r="E97" s="45"/>
      <c r="F97" s="45"/>
      <c r="G97" s="45"/>
    </row>
    <row r="98" spans="1:8" ht="12.75">
      <c r="A98" s="72"/>
      <c r="B98" s="45"/>
      <c r="C98" s="45"/>
      <c r="D98" s="45"/>
      <c r="E98" s="45"/>
      <c r="F98" s="45"/>
      <c r="G98" s="46" t="s">
        <v>80</v>
      </c>
      <c r="H98" s="6"/>
    </row>
    <row r="99" spans="1:8" ht="12.75">
      <c r="A99" s="72"/>
      <c r="B99" s="45"/>
      <c r="C99" s="45"/>
      <c r="D99" s="45"/>
      <c r="E99" s="45"/>
      <c r="F99" s="45"/>
      <c r="G99" s="105" t="s">
        <v>183</v>
      </c>
      <c r="H99" s="10"/>
    </row>
    <row r="100" spans="1:8" ht="12.75">
      <c r="A100" s="72"/>
      <c r="B100" s="45"/>
      <c r="C100" s="45"/>
      <c r="D100" s="45"/>
      <c r="E100" s="45"/>
      <c r="F100" s="45"/>
      <c r="G100" s="46" t="s">
        <v>6</v>
      </c>
      <c r="H100" s="46"/>
    </row>
    <row r="101" spans="1:8" ht="12.75">
      <c r="A101" s="72"/>
      <c r="B101" s="45" t="s">
        <v>81</v>
      </c>
      <c r="C101" s="45"/>
      <c r="D101" s="45"/>
      <c r="E101" s="45"/>
      <c r="F101" s="45"/>
      <c r="G101" s="46"/>
      <c r="H101" s="46"/>
    </row>
    <row r="102" spans="1:8" ht="6.75" customHeight="1">
      <c r="A102" s="72"/>
      <c r="B102" s="45"/>
      <c r="C102" s="45"/>
      <c r="D102" s="45"/>
      <c r="E102" s="45"/>
      <c r="F102" s="45"/>
      <c r="G102" s="46"/>
      <c r="H102" s="46"/>
    </row>
    <row r="103" spans="1:8" ht="13.5" thickBot="1">
      <c r="A103" s="72"/>
      <c r="B103" s="45" t="s">
        <v>82</v>
      </c>
      <c r="C103" s="45"/>
      <c r="D103" s="45"/>
      <c r="E103" s="45"/>
      <c r="F103" s="45"/>
      <c r="G103" s="19">
        <v>632</v>
      </c>
      <c r="H103" s="46"/>
    </row>
    <row r="104" spans="2:8" ht="15" customHeight="1" thickTop="1">
      <c r="B104" s="120"/>
      <c r="C104" s="120"/>
      <c r="D104" s="120"/>
      <c r="E104" s="120"/>
      <c r="F104" s="120"/>
      <c r="G104" s="121"/>
      <c r="H104" s="46"/>
    </row>
    <row r="105" spans="2:8" ht="12.75">
      <c r="B105" s="127"/>
      <c r="G105" s="1"/>
      <c r="H105" s="46"/>
    </row>
    <row r="106" spans="1:9" s="70" customFormat="1" ht="12.75" customHeight="1">
      <c r="A106" s="132" t="s">
        <v>213</v>
      </c>
      <c r="B106" s="132"/>
      <c r="C106" s="132"/>
      <c r="D106" s="132"/>
      <c r="E106" s="132"/>
      <c r="F106" s="132"/>
      <c r="G106" s="132"/>
      <c r="H106" s="132"/>
      <c r="I106" s="132"/>
    </row>
    <row r="107" spans="1:9" s="70" customFormat="1" ht="12.75">
      <c r="A107" s="132"/>
      <c r="B107" s="132"/>
      <c r="C107" s="132"/>
      <c r="D107" s="132"/>
      <c r="E107" s="132"/>
      <c r="F107" s="132"/>
      <c r="G107" s="132"/>
      <c r="H107" s="132"/>
      <c r="I107" s="132"/>
    </row>
    <row r="108" spans="1:9" s="70" customFormat="1" ht="12.75">
      <c r="A108" s="112"/>
      <c r="B108" s="112"/>
      <c r="C108" s="112"/>
      <c r="D108" s="112"/>
      <c r="E108" s="112"/>
      <c r="F108" s="112"/>
      <c r="G108" s="112"/>
      <c r="H108" s="112"/>
      <c r="I108" s="112"/>
    </row>
    <row r="109" spans="1:5" s="70" customFormat="1" ht="12.75">
      <c r="A109" s="82" t="s">
        <v>83</v>
      </c>
      <c r="B109" s="60" t="s">
        <v>84</v>
      </c>
      <c r="C109" s="71"/>
      <c r="D109" s="71"/>
      <c r="E109" s="71"/>
    </row>
    <row r="110" spans="3:5" ht="12.75">
      <c r="C110" s="45"/>
      <c r="D110" s="45"/>
      <c r="E110" s="45"/>
    </row>
    <row r="111" spans="2:5" ht="5.25" customHeight="1">
      <c r="B111" s="45"/>
      <c r="C111" s="45"/>
      <c r="D111" s="45"/>
      <c r="E111" s="45"/>
    </row>
    <row r="112" spans="1:9" ht="12.75">
      <c r="A112" s="72"/>
      <c r="B112" s="45"/>
      <c r="C112" s="45"/>
      <c r="D112" s="45"/>
      <c r="E112" s="45"/>
      <c r="F112" s="45"/>
      <c r="G112" s="45"/>
      <c r="H112" s="45"/>
      <c r="I112" s="45"/>
    </row>
    <row r="113" spans="1:9" ht="12.75">
      <c r="A113" s="72"/>
      <c r="B113" s="45"/>
      <c r="C113" s="45"/>
      <c r="D113" s="45"/>
      <c r="E113" s="45"/>
      <c r="F113" s="45"/>
      <c r="G113" s="45"/>
      <c r="H113" s="45"/>
      <c r="I113" s="45"/>
    </row>
    <row r="114" spans="1:9" ht="12.75">
      <c r="A114" s="72"/>
      <c r="B114" s="45"/>
      <c r="C114" s="45"/>
      <c r="D114" s="45"/>
      <c r="E114" s="45"/>
      <c r="F114" s="45"/>
      <c r="G114" s="45"/>
      <c r="H114" s="45"/>
      <c r="I114" s="45"/>
    </row>
    <row r="115" spans="1:9" ht="12.75">
      <c r="A115" s="72"/>
      <c r="B115" s="45"/>
      <c r="C115" s="45"/>
      <c r="D115" s="45"/>
      <c r="E115" s="45"/>
      <c r="F115" s="45"/>
      <c r="G115" s="45"/>
      <c r="H115" s="45"/>
      <c r="I115" s="45"/>
    </row>
    <row r="116" spans="1:9" ht="11.25" customHeight="1">
      <c r="A116" s="72"/>
      <c r="B116" s="45"/>
      <c r="C116" s="45"/>
      <c r="D116" s="45"/>
      <c r="E116" s="45"/>
      <c r="F116" s="45"/>
      <c r="G116" s="45"/>
      <c r="H116" s="45"/>
      <c r="I116" s="45"/>
    </row>
    <row r="117" spans="1:9" ht="12.75">
      <c r="A117" s="72"/>
      <c r="B117" s="45"/>
      <c r="C117" s="45"/>
      <c r="D117" s="45"/>
      <c r="E117" s="45"/>
      <c r="F117" s="45"/>
      <c r="G117" s="45"/>
      <c r="H117" s="45"/>
      <c r="I117" s="45"/>
    </row>
    <row r="118" spans="1:9" ht="12.75">
      <c r="A118" s="72"/>
      <c r="B118" s="45"/>
      <c r="C118" s="45"/>
      <c r="D118" s="45"/>
      <c r="E118" s="45"/>
      <c r="F118" s="45"/>
      <c r="G118" s="45"/>
      <c r="H118" s="45"/>
      <c r="I118" s="45"/>
    </row>
    <row r="119" spans="1:9" ht="12.75">
      <c r="A119" s="72"/>
      <c r="B119" s="45"/>
      <c r="C119" s="45"/>
      <c r="D119" s="45"/>
      <c r="E119" s="45"/>
      <c r="F119" s="45"/>
      <c r="G119" s="45"/>
      <c r="H119" s="45"/>
      <c r="I119" s="45"/>
    </row>
    <row r="120" spans="1:9" ht="12.75">
      <c r="A120" s="72"/>
      <c r="B120" s="45"/>
      <c r="C120" s="45"/>
      <c r="D120" s="45"/>
      <c r="E120" s="45"/>
      <c r="F120" s="45"/>
      <c r="G120" s="45"/>
      <c r="H120" s="45"/>
      <c r="I120" s="45"/>
    </row>
    <row r="121" spans="1:9" ht="12.75">
      <c r="A121" s="72"/>
      <c r="B121" s="45"/>
      <c r="C121" s="45"/>
      <c r="D121" s="45"/>
      <c r="E121" s="45"/>
      <c r="F121" s="45"/>
      <c r="G121" s="45"/>
      <c r="H121" s="45"/>
      <c r="I121" s="45"/>
    </row>
    <row r="122" spans="1:9" ht="15" customHeight="1">
      <c r="A122" s="72"/>
      <c r="B122" s="45"/>
      <c r="C122" s="45"/>
      <c r="D122" s="45"/>
      <c r="E122" s="45"/>
      <c r="F122" s="45"/>
      <c r="G122" s="45"/>
      <c r="H122" s="45"/>
      <c r="I122" s="45"/>
    </row>
    <row r="123" spans="1:9" ht="12.75">
      <c r="A123" s="82" t="s">
        <v>85</v>
      </c>
      <c r="B123" s="60" t="s">
        <v>86</v>
      </c>
      <c r="C123" s="45"/>
      <c r="D123" s="45"/>
      <c r="E123" s="45"/>
      <c r="F123" s="45"/>
      <c r="G123" s="45"/>
      <c r="H123" s="45"/>
      <c r="I123" s="45"/>
    </row>
    <row r="124" spans="1:9" ht="12.75">
      <c r="A124" s="72"/>
      <c r="B124" s="45"/>
      <c r="C124" s="45"/>
      <c r="D124" s="45"/>
      <c r="E124" s="45"/>
      <c r="F124" s="45"/>
      <c r="G124" s="45"/>
      <c r="H124" s="45"/>
      <c r="I124" s="45"/>
    </row>
    <row r="125" spans="1:9" ht="12.75">
      <c r="A125" s="72"/>
      <c r="B125" s="45"/>
      <c r="C125" s="45"/>
      <c r="D125" s="45"/>
      <c r="E125" s="45"/>
      <c r="F125" s="45"/>
      <c r="G125" s="45"/>
      <c r="H125" s="45"/>
      <c r="I125" s="45"/>
    </row>
    <row r="126" spans="1:9" ht="12.75">
      <c r="A126" s="72"/>
      <c r="B126" s="45"/>
      <c r="C126" s="45"/>
      <c r="D126" s="45"/>
      <c r="E126" s="45"/>
      <c r="F126" s="45"/>
      <c r="G126" s="45"/>
      <c r="H126" s="45"/>
      <c r="I126" s="45"/>
    </row>
    <row r="127" spans="1:9" ht="12.75">
      <c r="A127" s="72"/>
      <c r="B127" s="45"/>
      <c r="C127" s="45"/>
      <c r="D127" s="45"/>
      <c r="E127" s="45"/>
      <c r="F127" s="45"/>
      <c r="G127" s="45"/>
      <c r="H127" s="45"/>
      <c r="I127" s="45"/>
    </row>
    <row r="128" spans="1:9" ht="12.75">
      <c r="A128" s="72"/>
      <c r="B128" s="45"/>
      <c r="C128" s="45"/>
      <c r="D128" s="45"/>
      <c r="E128" s="45"/>
      <c r="F128" s="45"/>
      <c r="G128" s="45"/>
      <c r="H128" s="45"/>
      <c r="I128" s="45"/>
    </row>
    <row r="129" spans="1:9" ht="12.75">
      <c r="A129" s="72"/>
      <c r="B129" s="45"/>
      <c r="C129" s="45"/>
      <c r="D129" s="45"/>
      <c r="E129" s="45"/>
      <c r="F129" s="45"/>
      <c r="G129" s="45"/>
      <c r="H129" s="45"/>
      <c r="I129" s="45"/>
    </row>
    <row r="130" spans="1:9" ht="12.75">
      <c r="A130" s="72"/>
      <c r="B130" s="45"/>
      <c r="C130" s="45"/>
      <c r="D130" s="45"/>
      <c r="E130" s="45"/>
      <c r="F130" s="45"/>
      <c r="G130" s="45"/>
      <c r="H130" s="45"/>
      <c r="I130" s="45"/>
    </row>
    <row r="131" spans="1:9" ht="12.75">
      <c r="A131" s="72"/>
      <c r="B131" s="45"/>
      <c r="C131" s="45"/>
      <c r="D131" s="45"/>
      <c r="E131" s="45"/>
      <c r="F131" s="45"/>
      <c r="G131" s="45"/>
      <c r="H131" s="45"/>
      <c r="I131" s="45"/>
    </row>
    <row r="132" spans="1:3" ht="12.75">
      <c r="A132" s="66" t="s">
        <v>87</v>
      </c>
      <c r="B132" s="60" t="s">
        <v>88</v>
      </c>
      <c r="C132" s="45"/>
    </row>
    <row r="133" ht="8.25" customHeight="1"/>
    <row r="138" spans="1:2" ht="12.75">
      <c r="A138" s="66" t="s">
        <v>89</v>
      </c>
      <c r="B138" s="9" t="s">
        <v>90</v>
      </c>
    </row>
    <row r="139" ht="5.25" customHeight="1"/>
    <row r="140" spans="2:9" ht="15" customHeight="1">
      <c r="B140" s="45" t="s">
        <v>130</v>
      </c>
      <c r="C140" s="68"/>
      <c r="D140" s="68"/>
      <c r="E140" s="68"/>
      <c r="F140" s="68"/>
      <c r="G140" s="68"/>
      <c r="H140" s="68"/>
      <c r="I140" s="68"/>
    </row>
    <row r="141" spans="2:9" ht="12.75">
      <c r="B141" s="45"/>
      <c r="C141" s="68"/>
      <c r="D141" s="68"/>
      <c r="E141" s="68"/>
      <c r="F141" s="68"/>
      <c r="G141" s="68"/>
      <c r="H141" s="68"/>
      <c r="I141" s="68"/>
    </row>
    <row r="142" spans="2:9" ht="12.75">
      <c r="B142" s="68"/>
      <c r="C142" s="68"/>
      <c r="D142" s="68"/>
      <c r="E142" s="68"/>
      <c r="F142" s="68"/>
      <c r="G142" s="68"/>
      <c r="H142" s="68"/>
      <c r="I142" s="68"/>
    </row>
    <row r="143" spans="1:8" ht="12.75">
      <c r="A143" s="82" t="s">
        <v>91</v>
      </c>
      <c r="B143" s="60" t="s">
        <v>5</v>
      </c>
      <c r="C143" s="45"/>
      <c r="D143" s="45"/>
      <c r="E143" s="45"/>
      <c r="F143" s="45"/>
      <c r="G143" s="45"/>
      <c r="H143" s="45"/>
    </row>
    <row r="144" spans="1:8" ht="12.75">
      <c r="A144" s="72"/>
      <c r="B144" s="45"/>
      <c r="C144" s="45"/>
      <c r="D144" s="45"/>
      <c r="E144" s="46" t="s">
        <v>20</v>
      </c>
      <c r="F144" s="45"/>
      <c r="G144" s="46" t="s">
        <v>20</v>
      </c>
      <c r="H144" s="46"/>
    </row>
    <row r="145" spans="1:8" ht="12.75">
      <c r="A145" s="72"/>
      <c r="B145" s="45"/>
      <c r="C145" s="45"/>
      <c r="D145" s="45"/>
      <c r="E145" s="46" t="s">
        <v>16</v>
      </c>
      <c r="F145" s="45"/>
      <c r="G145" s="46" t="s">
        <v>23</v>
      </c>
      <c r="H145" s="46"/>
    </row>
    <row r="146" spans="1:8" ht="12.75">
      <c r="A146" s="72"/>
      <c r="B146" s="45"/>
      <c r="C146" s="45"/>
      <c r="D146" s="45"/>
      <c r="E146" s="46" t="s">
        <v>183</v>
      </c>
      <c r="F146" s="45"/>
      <c r="G146" s="46" t="s">
        <v>183</v>
      </c>
      <c r="H146" s="46"/>
    </row>
    <row r="147" spans="1:8" ht="12.75">
      <c r="A147" s="72"/>
      <c r="B147" s="45"/>
      <c r="C147" s="45"/>
      <c r="D147" s="45"/>
      <c r="E147" s="46" t="s">
        <v>6</v>
      </c>
      <c r="F147" s="45"/>
      <c r="G147" s="46" t="s">
        <v>6</v>
      </c>
      <c r="H147" s="46"/>
    </row>
    <row r="148" spans="1:9" ht="12.75">
      <c r="A148" s="72"/>
      <c r="B148" s="45" t="s">
        <v>92</v>
      </c>
      <c r="C148" s="45"/>
      <c r="D148" s="45"/>
      <c r="E148" s="45"/>
      <c r="F148" s="45"/>
      <c r="G148" s="45"/>
      <c r="H148" s="45"/>
      <c r="I148" s="45"/>
    </row>
    <row r="149" spans="1:9" ht="12.75">
      <c r="A149" s="72"/>
      <c r="B149" s="45" t="s">
        <v>164</v>
      </c>
      <c r="C149" s="45"/>
      <c r="D149" s="45"/>
      <c r="E149" s="2">
        <v>1014</v>
      </c>
      <c r="F149" s="45"/>
      <c r="G149" s="73">
        <v>2554</v>
      </c>
      <c r="H149" s="73"/>
      <c r="I149" s="45"/>
    </row>
    <row r="150" spans="1:9" ht="12.75">
      <c r="A150" s="72"/>
      <c r="B150" s="45" t="s">
        <v>165</v>
      </c>
      <c r="C150" s="45"/>
      <c r="D150" s="45"/>
      <c r="E150" s="2">
        <v>0</v>
      </c>
      <c r="F150" s="45"/>
      <c r="G150" s="73">
        <v>-28</v>
      </c>
      <c r="H150" s="73"/>
      <c r="I150" s="45"/>
    </row>
    <row r="151" spans="1:9" ht="12.75" customHeight="1">
      <c r="A151" s="72"/>
      <c r="B151" s="45"/>
      <c r="C151" s="45"/>
      <c r="D151" s="45"/>
      <c r="E151" s="73"/>
      <c r="F151" s="73"/>
      <c r="G151" s="73"/>
      <c r="H151" s="73"/>
      <c r="I151" s="45"/>
    </row>
    <row r="152" spans="1:9" ht="12.75">
      <c r="A152" s="72"/>
      <c r="B152" s="45" t="s">
        <v>93</v>
      </c>
      <c r="C152" s="45"/>
      <c r="D152" s="45"/>
      <c r="E152" s="73">
        <v>94</v>
      </c>
      <c r="F152" s="73"/>
      <c r="G152" s="73">
        <v>238</v>
      </c>
      <c r="H152" s="73"/>
      <c r="I152" s="45"/>
    </row>
    <row r="153" spans="1:9" ht="6" customHeight="1">
      <c r="A153" s="72"/>
      <c r="B153" s="45"/>
      <c r="C153" s="45"/>
      <c r="D153" s="45"/>
      <c r="E153" s="74"/>
      <c r="F153" s="73"/>
      <c r="G153" s="74"/>
      <c r="H153" s="74"/>
      <c r="I153" s="45"/>
    </row>
    <row r="154" spans="1:9" ht="13.5" thickBot="1">
      <c r="A154" s="72"/>
      <c r="B154" s="45"/>
      <c r="C154" s="45"/>
      <c r="D154" s="45"/>
      <c r="E154" s="55">
        <f>SUM(E149:E153)</f>
        <v>1108</v>
      </c>
      <c r="F154" s="73"/>
      <c r="G154" s="55">
        <f>SUM(G149:G153)</f>
        <v>2764</v>
      </c>
      <c r="H154" s="1"/>
      <c r="I154" s="45"/>
    </row>
    <row r="155" spans="1:9" ht="13.5" thickTop="1">
      <c r="A155" s="72"/>
      <c r="B155" s="45"/>
      <c r="C155" s="45"/>
      <c r="D155" s="45"/>
      <c r="E155" s="45"/>
      <c r="F155" s="45"/>
      <c r="G155" s="45"/>
      <c r="H155" s="45"/>
      <c r="I155" s="45"/>
    </row>
    <row r="156" spans="1:10" ht="12.75" customHeight="1">
      <c r="A156" s="66"/>
      <c r="B156" s="133" t="s">
        <v>180</v>
      </c>
      <c r="C156" s="134"/>
      <c r="D156" s="134"/>
      <c r="E156" s="134"/>
      <c r="F156" s="134"/>
      <c r="G156" s="134"/>
      <c r="H156" s="134"/>
      <c r="I156" s="134"/>
      <c r="J156" s="75"/>
    </row>
    <row r="157" spans="1:10" ht="12.75">
      <c r="A157" s="66"/>
      <c r="B157" s="134"/>
      <c r="C157" s="134"/>
      <c r="D157" s="134"/>
      <c r="E157" s="134"/>
      <c r="F157" s="134"/>
      <c r="G157" s="134"/>
      <c r="H157" s="134"/>
      <c r="I157" s="134"/>
      <c r="J157" s="75"/>
    </row>
    <row r="158" spans="1:10" ht="12.75">
      <c r="A158" s="66"/>
      <c r="B158" s="134"/>
      <c r="C158" s="134"/>
      <c r="D158" s="134"/>
      <c r="E158" s="134"/>
      <c r="F158" s="134"/>
      <c r="G158" s="134"/>
      <c r="H158" s="134"/>
      <c r="I158" s="134"/>
      <c r="J158" s="75"/>
    </row>
    <row r="159" spans="1:8" ht="12.75">
      <c r="A159" s="72"/>
      <c r="B159" s="45"/>
      <c r="C159" s="45"/>
      <c r="D159" s="45"/>
      <c r="E159" s="74"/>
      <c r="F159" s="73"/>
      <c r="G159" s="74"/>
      <c r="H159" s="74"/>
    </row>
    <row r="160" spans="1:4" ht="11.25" customHeight="1">
      <c r="A160" s="66" t="s">
        <v>94</v>
      </c>
      <c r="B160" s="60" t="s">
        <v>95</v>
      </c>
      <c r="C160" s="45"/>
      <c r="D160" s="45"/>
    </row>
    <row r="165" spans="1:4" ht="12.75">
      <c r="A165" s="66" t="s">
        <v>96</v>
      </c>
      <c r="B165" s="60" t="s">
        <v>97</v>
      </c>
      <c r="C165" s="45"/>
      <c r="D165" s="45"/>
    </row>
    <row r="167" spans="2:9" ht="12.75">
      <c r="B167" s="131" t="s">
        <v>166</v>
      </c>
      <c r="C167" s="131"/>
      <c r="D167" s="131"/>
      <c r="E167" s="131"/>
      <c r="F167" s="131"/>
      <c r="G167" s="131"/>
      <c r="H167" s="131"/>
      <c r="I167" s="131"/>
    </row>
    <row r="168" spans="2:9" ht="12.75">
      <c r="B168" s="131"/>
      <c r="C168" s="131"/>
      <c r="D168" s="131"/>
      <c r="E168" s="131"/>
      <c r="F168" s="131"/>
      <c r="G168" s="131"/>
      <c r="H168" s="131"/>
      <c r="I168" s="131"/>
    </row>
    <row r="169" spans="2:9" ht="12.75">
      <c r="B169" s="131"/>
      <c r="C169" s="131"/>
      <c r="D169" s="131"/>
      <c r="E169" s="131"/>
      <c r="F169" s="131"/>
      <c r="G169" s="131"/>
      <c r="H169" s="131"/>
      <c r="I169" s="131"/>
    </row>
    <row r="170" spans="1:9" ht="12.75">
      <c r="A170" s="66" t="s">
        <v>98</v>
      </c>
      <c r="B170" s="9" t="s">
        <v>131</v>
      </c>
      <c r="C170" s="75"/>
      <c r="D170" s="75"/>
      <c r="E170" s="75"/>
      <c r="F170" s="75"/>
      <c r="G170" s="75"/>
      <c r="H170" s="75"/>
      <c r="I170" s="75"/>
    </row>
    <row r="171" spans="2:9" ht="12.75">
      <c r="B171" s="75"/>
      <c r="C171" s="75"/>
      <c r="D171" s="75"/>
      <c r="E171" s="75"/>
      <c r="F171" s="75"/>
      <c r="G171" s="75"/>
      <c r="H171" s="75"/>
      <c r="I171" s="75"/>
    </row>
    <row r="172" ht="12.75">
      <c r="A172" s="5"/>
    </row>
    <row r="173" spans="1:2" ht="12.75">
      <c r="A173" s="66"/>
      <c r="B173" s="9"/>
    </row>
    <row r="175" spans="1:5" ht="12.75">
      <c r="A175" s="66" t="s">
        <v>100</v>
      </c>
      <c r="B175" s="76" t="s">
        <v>101</v>
      </c>
      <c r="C175" s="45"/>
      <c r="D175" s="45"/>
      <c r="E175" s="60"/>
    </row>
    <row r="176" spans="1:2" ht="12.75">
      <c r="A176" s="66"/>
      <c r="B176" s="9"/>
    </row>
    <row r="177" spans="1:7" ht="12.75">
      <c r="A177" s="66"/>
      <c r="B177" s="71" t="s">
        <v>200</v>
      </c>
      <c r="C177" s="71"/>
      <c r="D177" s="71"/>
      <c r="E177" s="71"/>
      <c r="F177" s="71"/>
      <c r="G177" s="71"/>
    </row>
    <row r="178" spans="2:8" ht="12.75">
      <c r="B178" s="71"/>
      <c r="C178" s="71"/>
      <c r="D178" s="71"/>
      <c r="E178" s="3"/>
      <c r="F178" s="3"/>
      <c r="G178" s="77"/>
      <c r="H178" s="12"/>
    </row>
    <row r="179" spans="2:8" ht="12.75">
      <c r="B179" s="71"/>
      <c r="C179" s="71"/>
      <c r="D179" s="71"/>
      <c r="E179" s="3"/>
      <c r="F179" s="3"/>
      <c r="G179" s="77"/>
      <c r="H179" s="12"/>
    </row>
    <row r="180" spans="1:5" ht="12.75">
      <c r="A180" s="66" t="s">
        <v>102</v>
      </c>
      <c r="B180" s="76" t="s">
        <v>103</v>
      </c>
      <c r="C180" s="71"/>
      <c r="D180" s="71"/>
      <c r="E180" s="45"/>
    </row>
    <row r="187" spans="2:6" ht="12.75">
      <c r="B187" s="5" t="s">
        <v>114</v>
      </c>
      <c r="C187" s="6" t="s">
        <v>115</v>
      </c>
      <c r="E187" s="6" t="s">
        <v>118</v>
      </c>
      <c r="F187" s="6" t="s">
        <v>159</v>
      </c>
    </row>
    <row r="188" spans="3:5" ht="12.75">
      <c r="C188" s="6" t="s">
        <v>116</v>
      </c>
      <c r="E188" s="6" t="s">
        <v>119</v>
      </c>
    </row>
    <row r="189" spans="3:5" ht="12.75">
      <c r="C189" s="6" t="s">
        <v>117</v>
      </c>
      <c r="E189" s="6" t="s">
        <v>6</v>
      </c>
    </row>
    <row r="190" ht="8.25" customHeight="1"/>
    <row r="191" spans="2:6" ht="12.75">
      <c r="B191" s="45" t="s">
        <v>120</v>
      </c>
      <c r="C191" s="109">
        <v>456</v>
      </c>
      <c r="D191" s="45"/>
      <c r="E191" s="109">
        <v>1695</v>
      </c>
      <c r="F191" s="46" t="s">
        <v>212</v>
      </c>
    </row>
    <row r="201" spans="1:8" ht="12.75">
      <c r="A201" s="66" t="s">
        <v>104</v>
      </c>
      <c r="B201" s="9" t="s">
        <v>105</v>
      </c>
      <c r="G201" s="6"/>
      <c r="H201" s="6"/>
    </row>
    <row r="203" spans="2:9" ht="12.75">
      <c r="B203" s="131" t="s">
        <v>160</v>
      </c>
      <c r="C203" s="131"/>
      <c r="D203" s="131"/>
      <c r="E203" s="131"/>
      <c r="F203" s="131"/>
      <c r="G203" s="131"/>
      <c r="H203" s="131"/>
      <c r="I203" s="131"/>
    </row>
    <row r="204" spans="2:9" ht="12.75">
      <c r="B204" s="131"/>
      <c r="C204" s="131"/>
      <c r="D204" s="131"/>
      <c r="E204" s="131"/>
      <c r="F204" s="131"/>
      <c r="G204" s="131"/>
      <c r="H204" s="131"/>
      <c r="I204" s="131"/>
    </row>
    <row r="207" spans="1:2" ht="12.75">
      <c r="A207" s="66" t="s">
        <v>106</v>
      </c>
      <c r="B207" s="9" t="s">
        <v>107</v>
      </c>
    </row>
    <row r="208" ht="12" customHeight="1"/>
    <row r="210" ht="15.75">
      <c r="B210" s="100"/>
    </row>
    <row r="211" ht="15.75">
      <c r="B211" s="100"/>
    </row>
    <row r="212" ht="15.75">
      <c r="B212" s="100"/>
    </row>
    <row r="213" spans="1:9" ht="12.75">
      <c r="A213" s="82" t="s">
        <v>108</v>
      </c>
      <c r="B213" s="60" t="s">
        <v>109</v>
      </c>
      <c r="C213" s="45"/>
      <c r="D213" s="45"/>
      <c r="E213" s="43"/>
      <c r="F213" s="43"/>
      <c r="G213" s="43"/>
      <c r="H213" s="43"/>
      <c r="I213" s="43"/>
    </row>
    <row r="214" spans="1:9" ht="12.75">
      <c r="A214" s="83"/>
      <c r="B214" s="84"/>
      <c r="C214" s="43"/>
      <c r="D214" s="43"/>
      <c r="E214" s="43"/>
      <c r="F214" s="43"/>
      <c r="G214" s="43"/>
      <c r="H214" s="43"/>
      <c r="I214" s="43"/>
    </row>
    <row r="215" spans="1:10" ht="12.75">
      <c r="A215" s="83"/>
      <c r="B215" s="84"/>
      <c r="C215" s="43"/>
      <c r="D215" s="43"/>
      <c r="E215" s="43"/>
      <c r="F215" s="88" t="s">
        <v>20</v>
      </c>
      <c r="G215" s="86"/>
      <c r="H215" s="88" t="s">
        <v>20</v>
      </c>
      <c r="I215" s="86"/>
      <c r="J215" s="78"/>
    </row>
    <row r="216" spans="1:10" ht="12.75">
      <c r="A216" s="83"/>
      <c r="B216" s="84"/>
      <c r="C216" s="43"/>
      <c r="D216" s="43"/>
      <c r="E216" s="43"/>
      <c r="F216" s="88" t="s">
        <v>16</v>
      </c>
      <c r="G216" s="86"/>
      <c r="H216" s="88" t="s">
        <v>23</v>
      </c>
      <c r="I216" s="86"/>
      <c r="J216" s="78"/>
    </row>
    <row r="217" spans="1:9" ht="12.75">
      <c r="A217" s="89"/>
      <c r="B217" s="43"/>
      <c r="C217" s="43"/>
      <c r="D217" s="43"/>
      <c r="E217" s="43"/>
      <c r="F217" s="88" t="s">
        <v>183</v>
      </c>
      <c r="G217" s="43"/>
      <c r="H217" s="88" t="s">
        <v>183</v>
      </c>
      <c r="I217" s="43"/>
    </row>
    <row r="218" spans="1:9" ht="12.75">
      <c r="A218" s="89"/>
      <c r="B218" s="84" t="s">
        <v>155</v>
      </c>
      <c r="C218" s="43"/>
      <c r="D218" s="43"/>
      <c r="E218" s="43"/>
      <c r="F218" s="88"/>
      <c r="G218" s="43"/>
      <c r="H218" s="88"/>
      <c r="I218" s="43"/>
    </row>
    <row r="219" spans="1:9" ht="13.5" thickBot="1">
      <c r="A219" s="89"/>
      <c r="B219" s="43" t="s">
        <v>147</v>
      </c>
      <c r="C219" s="43"/>
      <c r="D219" s="43"/>
      <c r="E219" s="43"/>
      <c r="F219" s="90">
        <f>'IS'!B41</f>
        <v>4498</v>
      </c>
      <c r="G219" s="91"/>
      <c r="H219" s="90">
        <f>'IS'!F41</f>
        <v>11407</v>
      </c>
      <c r="I219" s="43"/>
    </row>
    <row r="220" spans="1:9" ht="13.5" thickTop="1">
      <c r="A220" s="89"/>
      <c r="B220" s="43"/>
      <c r="C220" s="43"/>
      <c r="D220" s="43"/>
      <c r="E220" s="43"/>
      <c r="F220" s="92"/>
      <c r="G220" s="91"/>
      <c r="H220" s="92"/>
      <c r="I220" s="43"/>
    </row>
    <row r="221" spans="1:9" ht="12.75">
      <c r="A221" s="89"/>
      <c r="B221" s="43" t="s">
        <v>110</v>
      </c>
      <c r="C221" s="43"/>
      <c r="D221" s="43"/>
      <c r="E221" s="43"/>
      <c r="F221" s="117"/>
      <c r="G221" s="73"/>
      <c r="H221" s="117"/>
      <c r="I221" s="43"/>
    </row>
    <row r="222" spans="1:9" ht="13.5" thickBot="1">
      <c r="A222" s="89"/>
      <c r="B222" s="43" t="s">
        <v>111</v>
      </c>
      <c r="C222" s="43"/>
      <c r="D222" s="43"/>
      <c r="E222" s="43"/>
      <c r="F222" s="118">
        <v>100012</v>
      </c>
      <c r="G222" s="73"/>
      <c r="H222" s="118">
        <v>100009</v>
      </c>
      <c r="I222" s="43"/>
    </row>
    <row r="223" spans="1:9" ht="13.5" thickTop="1">
      <c r="A223" s="89"/>
      <c r="B223" s="43"/>
      <c r="C223" s="43"/>
      <c r="D223" s="43"/>
      <c r="E223" s="43"/>
      <c r="F223" s="92"/>
      <c r="G223" s="91"/>
      <c r="H223" s="92"/>
      <c r="I223" s="43"/>
    </row>
    <row r="224" spans="1:9" ht="13.5" thickBot="1">
      <c r="A224" s="89"/>
      <c r="B224" s="43" t="s">
        <v>151</v>
      </c>
      <c r="C224" s="43"/>
      <c r="D224" s="43"/>
      <c r="E224" s="43"/>
      <c r="F224" s="94">
        <f>(F219/F222)*100</f>
        <v>4.497460304763429</v>
      </c>
      <c r="G224" s="91"/>
      <c r="H224" s="94">
        <f>(H219/H222)*100</f>
        <v>11.405973462388385</v>
      </c>
      <c r="I224" s="43"/>
    </row>
    <row r="225" spans="1:9" ht="13.5" thickTop="1">
      <c r="A225" s="89"/>
      <c r="B225" s="43"/>
      <c r="C225" s="43"/>
      <c r="D225" s="43"/>
      <c r="E225" s="88"/>
      <c r="F225" s="43"/>
      <c r="G225" s="88"/>
      <c r="H225" s="88"/>
      <c r="I225" s="43"/>
    </row>
    <row r="226" spans="1:9" ht="12.75">
      <c r="A226" s="89"/>
      <c r="B226" s="84"/>
      <c r="C226" s="43"/>
      <c r="D226" s="43"/>
      <c r="E226" s="43"/>
      <c r="F226" s="85"/>
      <c r="G226" s="86"/>
      <c r="H226" s="87"/>
      <c r="I226" s="43"/>
    </row>
    <row r="227" spans="1:9" ht="12.75">
      <c r="A227" s="89"/>
      <c r="B227" s="84"/>
      <c r="C227" s="43"/>
      <c r="D227" s="43"/>
      <c r="E227" s="43"/>
      <c r="F227" s="88" t="s">
        <v>20</v>
      </c>
      <c r="G227" s="86"/>
      <c r="H227" s="88" t="s">
        <v>20</v>
      </c>
      <c r="I227" s="43"/>
    </row>
    <row r="228" spans="1:9" ht="12.75">
      <c r="A228" s="89"/>
      <c r="B228" s="84"/>
      <c r="C228" s="43"/>
      <c r="D228" s="43"/>
      <c r="E228" s="43"/>
      <c r="F228" s="88" t="s">
        <v>16</v>
      </c>
      <c r="G228" s="86"/>
      <c r="H228" s="88" t="s">
        <v>23</v>
      </c>
      <c r="I228" s="43"/>
    </row>
    <row r="229" spans="1:9" ht="12.75">
      <c r="A229" s="89"/>
      <c r="B229" s="43"/>
      <c r="C229" s="43"/>
      <c r="D229" s="43"/>
      <c r="E229" s="43"/>
      <c r="F229" s="88" t="s">
        <v>183</v>
      </c>
      <c r="G229" s="43"/>
      <c r="H229" s="88" t="s">
        <v>183</v>
      </c>
      <c r="I229" s="43"/>
    </row>
    <row r="230" spans="1:9" ht="12.75">
      <c r="A230" s="89"/>
      <c r="B230" s="84" t="s">
        <v>156</v>
      </c>
      <c r="C230" s="43"/>
      <c r="D230" s="43"/>
      <c r="E230" s="43"/>
      <c r="F230" s="88"/>
      <c r="G230" s="43"/>
      <c r="H230" s="88"/>
      <c r="I230" s="43"/>
    </row>
    <row r="231" spans="1:9" ht="13.5" thickBot="1">
      <c r="A231" s="89"/>
      <c r="B231" s="43" t="s">
        <v>147</v>
      </c>
      <c r="C231" s="43"/>
      <c r="D231" s="43"/>
      <c r="E231" s="43"/>
      <c r="F231" s="90">
        <f>'IS'!B41</f>
        <v>4498</v>
      </c>
      <c r="G231" s="91"/>
      <c r="H231" s="90">
        <f>'IS'!F41</f>
        <v>11407</v>
      </c>
      <c r="I231" s="43"/>
    </row>
    <row r="232" spans="1:9" ht="13.5" thickTop="1">
      <c r="A232" s="89"/>
      <c r="B232" s="43"/>
      <c r="C232" s="43"/>
      <c r="D232" s="43"/>
      <c r="E232" s="43"/>
      <c r="F232" s="106"/>
      <c r="G232" s="91"/>
      <c r="H232" s="106"/>
      <c r="I232" s="43"/>
    </row>
    <row r="233" spans="1:9" ht="12.75">
      <c r="A233" s="89"/>
      <c r="B233" s="43" t="s">
        <v>148</v>
      </c>
      <c r="C233" s="43"/>
      <c r="D233" s="43"/>
      <c r="E233" s="43"/>
      <c r="F233" s="93">
        <f>F222</f>
        <v>100012</v>
      </c>
      <c r="G233" s="91"/>
      <c r="H233" s="93">
        <f>H222</f>
        <v>100009</v>
      </c>
      <c r="I233" s="43"/>
    </row>
    <row r="234" spans="1:9" ht="12.75">
      <c r="A234" s="89"/>
      <c r="B234" s="43" t="s">
        <v>150</v>
      </c>
      <c r="C234" s="43"/>
      <c r="D234" s="43"/>
      <c r="E234" s="43"/>
      <c r="F234" s="108">
        <v>1328</v>
      </c>
      <c r="G234" s="107"/>
      <c r="H234" s="108">
        <v>1334</v>
      </c>
      <c r="I234" s="43"/>
    </row>
    <row r="235" spans="1:9" ht="12.75">
      <c r="A235" s="89"/>
      <c r="B235" s="43" t="s">
        <v>149</v>
      </c>
      <c r="C235" s="43"/>
      <c r="D235" s="43"/>
      <c r="E235" s="43"/>
      <c r="F235" s="106"/>
      <c r="G235" s="107"/>
      <c r="H235" s="106"/>
      <c r="I235" s="43"/>
    </row>
    <row r="236" spans="1:9" ht="13.5" thickBot="1">
      <c r="A236" s="89"/>
      <c r="B236" s="43" t="s">
        <v>152</v>
      </c>
      <c r="C236" s="43"/>
      <c r="D236" s="43"/>
      <c r="E236" s="43"/>
      <c r="F236" s="90">
        <f>SUM(F233:F235)</f>
        <v>101340</v>
      </c>
      <c r="G236" s="91"/>
      <c r="H236" s="90">
        <f>SUM(H233:H235)</f>
        <v>101343</v>
      </c>
      <c r="I236" s="43"/>
    </row>
    <row r="237" spans="1:9" ht="13.5" thickTop="1">
      <c r="A237" s="89"/>
      <c r="B237" s="43"/>
      <c r="C237" s="43"/>
      <c r="D237" s="43"/>
      <c r="E237" s="43"/>
      <c r="F237" s="92"/>
      <c r="G237" s="91"/>
      <c r="H237" s="92"/>
      <c r="I237" s="43"/>
    </row>
    <row r="238" spans="1:9" ht="13.5" thickBot="1">
      <c r="A238" s="89"/>
      <c r="B238" s="43" t="s">
        <v>215</v>
      </c>
      <c r="C238" s="43"/>
      <c r="D238" s="43"/>
      <c r="E238" s="43"/>
      <c r="F238" s="94">
        <f>(F231/F236)*100</f>
        <v>4.438523781330176</v>
      </c>
      <c r="G238" s="91"/>
      <c r="H238" s="94">
        <f>(H231/H236)*100</f>
        <v>11.255834147400412</v>
      </c>
      <c r="I238" s="43"/>
    </row>
    <row r="239" spans="6:8" ht="13.5" thickTop="1">
      <c r="F239" s="79"/>
      <c r="G239" s="73"/>
      <c r="H239" s="79"/>
    </row>
    <row r="240" spans="6:8" ht="12.75">
      <c r="F240" s="79"/>
      <c r="G240" s="73"/>
      <c r="H240" s="79"/>
    </row>
    <row r="241" spans="6:8" ht="12.75">
      <c r="F241" s="79"/>
      <c r="G241" s="73"/>
      <c r="H241" s="79"/>
    </row>
    <row r="242" spans="6:8" ht="12.75">
      <c r="F242" s="79"/>
      <c r="G242" s="73"/>
      <c r="H242" s="79"/>
    </row>
    <row r="243" spans="6:8" ht="12.75">
      <c r="F243" s="79"/>
      <c r="G243" s="73"/>
      <c r="H243" s="79"/>
    </row>
    <row r="244" spans="6:8" ht="12.75">
      <c r="F244" s="79"/>
      <c r="G244" s="73"/>
      <c r="H244" s="79"/>
    </row>
    <row r="245" spans="5:8" ht="12.75">
      <c r="E245" s="10"/>
      <c r="G245" s="10"/>
      <c r="H245" s="10"/>
    </row>
    <row r="246" spans="5:8" ht="12.75">
      <c r="E246" s="10"/>
      <c r="G246" s="10"/>
      <c r="H246" s="10"/>
    </row>
    <row r="247" spans="5:8" ht="12.75">
      <c r="E247" s="10"/>
      <c r="G247" s="10"/>
      <c r="H247" s="10"/>
    </row>
    <row r="248" spans="5:8" ht="12.75">
      <c r="E248" s="10"/>
      <c r="G248" s="10"/>
      <c r="H248" s="10"/>
    </row>
    <row r="249" spans="5:8" ht="12.75">
      <c r="E249" s="10"/>
      <c r="G249" s="10"/>
      <c r="H249" s="10"/>
    </row>
    <row r="250" spans="5:8" ht="12.75">
      <c r="E250" s="81"/>
      <c r="F250" s="80"/>
      <c r="G250" s="81"/>
      <c r="H250" s="81"/>
    </row>
    <row r="251" spans="5:8" ht="12.75">
      <c r="E251" s="81"/>
      <c r="F251" s="80"/>
      <c r="G251" s="81"/>
      <c r="H251" s="81"/>
    </row>
    <row r="252" spans="5:8" ht="12.75">
      <c r="E252" s="10"/>
      <c r="G252" s="10"/>
      <c r="H252" s="10"/>
    </row>
    <row r="253" spans="5:8" ht="12.75">
      <c r="E253" s="10"/>
      <c r="G253" s="10"/>
      <c r="H253" s="10"/>
    </row>
    <row r="254" spans="5:8" ht="12.75">
      <c r="E254" s="10"/>
      <c r="G254" s="10"/>
      <c r="H254" s="10"/>
    </row>
    <row r="255" spans="5:8" ht="12.75">
      <c r="E255" s="10"/>
      <c r="G255" s="10"/>
      <c r="H255" s="10"/>
    </row>
  </sheetData>
  <mergeCells count="14">
    <mergeCell ref="B203:I204"/>
    <mergeCell ref="B12:I13"/>
    <mergeCell ref="B20:I21"/>
    <mergeCell ref="B26:I27"/>
    <mergeCell ref="B15:I18"/>
    <mergeCell ref="B82:I83"/>
    <mergeCell ref="B36:I37"/>
    <mergeCell ref="B71:I72"/>
    <mergeCell ref="B65:I66"/>
    <mergeCell ref="B48:I51"/>
    <mergeCell ref="B167:I169"/>
    <mergeCell ref="A106:I107"/>
    <mergeCell ref="B156:I158"/>
    <mergeCell ref="B77:I79"/>
  </mergeCells>
  <printOptions/>
  <pageMargins left="0.75" right="0.4" top="0.49" bottom="0.6" header="0.5" footer="0.23"/>
  <pageSetup horizontalDpi="600" verticalDpi="600" orientation="portrait" scale="84" r:id="rId2"/>
  <rowBreaks count="3" manualBreakCount="3">
    <brk id="67" max="8" man="1"/>
    <brk id="130" max="8" man="1"/>
    <brk id="19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T &amp; S</cp:lastModifiedBy>
  <cp:lastPrinted>2005-11-24T07:45:41Z</cp:lastPrinted>
  <dcterms:created xsi:type="dcterms:W3CDTF">2001-03-17T05:13:36Z</dcterms:created>
  <dcterms:modified xsi:type="dcterms:W3CDTF">2005-11-24T07:45:56Z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-785193130</vt:i4>
  </property>
  <property fmtid="{D5CDD505-2E9C-101B-9397-08002B2CF9AE}" pid="3" name="_EmailSubject">
    <vt:lpwstr>Quarterly Results - 30 September 2005 </vt:lpwstr>
  </property>
  <property fmtid="{D5CDD505-2E9C-101B-9397-08002B2CF9AE}" pid="4" name="_AuthorEmail">
    <vt:lpwstr>kctang@kenholdings.com.my</vt:lpwstr>
  </property>
  <property fmtid="{D5CDD505-2E9C-101B-9397-08002B2CF9AE}" pid="5" name="_AuthorEmailDisplayName">
    <vt:lpwstr>KC TANG</vt:lpwstr>
  </property>
  <property fmtid="{D5CDD505-2E9C-101B-9397-08002B2CF9AE}" pid="6" name="_ReviewingToolsShownOnce">
    <vt:lpwstr/>
  </property>
</Properties>
</file>