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5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'BS'!$A$1:$H$69</definedName>
    <definedName name="_xlnm.Print_Area" localSheetId="7">'CF-stmt'!$A$1:$G$73</definedName>
    <definedName name="_xlnm.Print_Titles" localSheetId="7">'CF-stmt'!$1:$9</definedName>
  </definedNames>
  <calcPr fullCalcOnLoad="1"/>
</workbook>
</file>

<file path=xl/sharedStrings.xml><?xml version="1.0" encoding="utf-8"?>
<sst xmlns="http://schemas.openxmlformats.org/spreadsheetml/2006/main" count="218" uniqueCount="175">
  <si>
    <t>Taxation</t>
  </si>
  <si>
    <t>Trade Debtors</t>
  </si>
  <si>
    <t>Short Term Borrowings</t>
  </si>
  <si>
    <t>Trade Creditors</t>
  </si>
  <si>
    <t>Other Creditors</t>
  </si>
  <si>
    <t>Share Capital</t>
  </si>
  <si>
    <t>Reserves</t>
  </si>
  <si>
    <t>Hire Purchase Creditors</t>
  </si>
  <si>
    <t>N/A</t>
  </si>
  <si>
    <t>Cash and Bank Balances</t>
  </si>
  <si>
    <t>Others Debtors, Deposits and Prepayment</t>
  </si>
  <si>
    <t>Deposit with Licensed Banks</t>
  </si>
  <si>
    <t>Revenue</t>
  </si>
  <si>
    <t>Operating expenses</t>
  </si>
  <si>
    <t>Finance costs</t>
  </si>
  <si>
    <t>Borrowings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</si>
  <si>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</si>
  <si>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</si>
  <si>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</si>
  <si>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</si>
  <si>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</si>
  <si>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</si>
  <si>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</si>
  <si>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</si>
  <si>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</si>
  <si>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</si>
  <si>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</si>
  <si>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</si>
  <si>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</si>
  <si>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</si>
  <si>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</si>
  <si>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</si>
  <si>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</si>
  <si>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</si>
  <si>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</si>
  <si>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</si>
  <si>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</si>
  <si>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</si>
  <si>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</si>
  <si>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</si>
  <si>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</si>
  <si>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</si>
  <si>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</si>
  <si>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</si>
  <si>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</si>
  <si>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</si>
  <si>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</si>
  <si>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</si>
  <si>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</si>
  <si>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</si>
  <si>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</si>
  <si>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</si>
  <si>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</si>
  <si>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</si>
  <si>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</si>
  <si>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</si>
  <si>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Corresponding</t>
  </si>
  <si>
    <t>quarter ended</t>
  </si>
  <si>
    <t>Preceding Year</t>
  </si>
  <si>
    <t>Equity</t>
  </si>
  <si>
    <t>Attributable to equity holders of the parent company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</si>
  <si>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</si>
  <si>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</si>
  <si>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</si>
  <si>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</si>
  <si>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>(Company No. 287036-X)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</si>
  <si>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</si>
  <si>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</si>
  <si>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</si>
  <si>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</si>
  <si>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</si>
  <si>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</si>
  <si>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</si>
  <si>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</si>
  <si>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</si>
  <si>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</si>
  <si>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</si>
  <si>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</si>
  <si>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</si>
  <si>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</si>
  <si>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</si>
  <si>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</si>
  <si>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Adjustment for non-cash flows:-</t>
  </si>
  <si>
    <t xml:space="preserve">   Depreciation of property, plant &amp; equipment</t>
  </si>
  <si>
    <t xml:space="preserve">   Allowance for doubtful debts / (written back)</t>
  </si>
  <si>
    <t>(Audited)</t>
  </si>
  <si>
    <t xml:space="preserve">Condensed Consolidated Statements of Changes in Equity </t>
  </si>
  <si>
    <t>Gain on disposal of a subsidiary</t>
  </si>
  <si>
    <t xml:space="preserve">    company</t>
  </si>
  <si>
    <t>Continuing operations:</t>
  </si>
  <si>
    <t>Discontinued operations: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</si>
  <si>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</si>
  <si>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</si>
  <si>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</si>
  <si>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</si>
  <si>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 continuing operations</t>
  </si>
  <si>
    <t>Loss for the period from discontinued</t>
  </si>
  <si>
    <t xml:space="preserve">    operations, net of tax</t>
  </si>
  <si>
    <t>Net cash flow from discontinued operations</t>
  </si>
  <si>
    <t>Cash and cash equivalents comprise :</t>
  </si>
  <si>
    <t>Cash and cash equivalents from discontinued operations</t>
  </si>
  <si>
    <t xml:space="preserve">Earnings/(Loss) per share attributable to 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</si>
  <si>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</si>
  <si>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</si>
  <si>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</si>
  <si>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</si>
  <si>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</si>
  <si>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 xml:space="preserve">   Depreciation of investment property</t>
  </si>
  <si>
    <t xml:space="preserve">   Basic </t>
  </si>
  <si>
    <t xml:space="preserve">   equity holders of the parent  (sen)</t>
  </si>
  <si>
    <t>Allowance for impairment of investment</t>
  </si>
  <si>
    <t xml:space="preserve">    in associated company</t>
  </si>
  <si>
    <t>Loss on disposal of  associate</t>
  </si>
  <si>
    <t>Cash and cash equivalents at beginning of year</t>
  </si>
  <si>
    <t>Cash and Cash equivalents at end of year</t>
  </si>
  <si>
    <t xml:space="preserve">    associate company</t>
  </si>
  <si>
    <t xml:space="preserve">   Share of result of an associate company</t>
  </si>
  <si>
    <t>Audited Financial Statements for the year ended 31 March 2009)</t>
  </si>
  <si>
    <t>Annual Audited Financial Statements for the year ended 31 March 2009)</t>
  </si>
  <si>
    <t>with the Annual Audited Financial Statements for the year ended 31st March 2009)</t>
  </si>
  <si>
    <r>
      <t xml:space="preserve">At 1 April 2009 - </t>
    </r>
    <r>
      <rPr>
        <b/>
        <sz val="10"/>
        <rFont val="Times New Roman"/>
        <family val="1"/>
      </rPr>
      <t xml:space="preserve">Audited </t>
    </r>
  </si>
  <si>
    <r>
      <t>At 1 April 2008 -</t>
    </r>
    <r>
      <rPr>
        <b/>
        <sz val="10"/>
        <rFont val="Times New Roman"/>
        <family val="1"/>
      </rPr>
      <t xml:space="preserve"> Audited </t>
    </r>
  </si>
  <si>
    <t>Assets</t>
  </si>
  <si>
    <t>Total non-current assets</t>
  </si>
  <si>
    <t>Total current assets</t>
  </si>
  <si>
    <t>Total assets</t>
  </si>
  <si>
    <t xml:space="preserve">  Share Premium</t>
  </si>
  <si>
    <t xml:space="preserve">  Revaluation Reserve</t>
  </si>
  <si>
    <t xml:space="preserve">  Accumulated losses</t>
  </si>
  <si>
    <t>Liabilities</t>
  </si>
  <si>
    <t>Total non-current liabilities</t>
  </si>
  <si>
    <t>Total current liabilities</t>
  </si>
  <si>
    <t>Total liabilities</t>
  </si>
  <si>
    <t>Total equity and liabilities</t>
  </si>
  <si>
    <t>Total equity</t>
  </si>
  <si>
    <t>At</t>
  </si>
  <si>
    <t xml:space="preserve">   Repayment of term loan borrowing</t>
  </si>
  <si>
    <t xml:space="preserve">   Repayment of hire purchase creditors</t>
  </si>
  <si>
    <t>Page 2 of 12</t>
  </si>
  <si>
    <t>Page 3 of 12</t>
  </si>
  <si>
    <t>Page 4 of 12</t>
  </si>
  <si>
    <t>Accumulated</t>
  </si>
  <si>
    <t>Loss</t>
  </si>
  <si>
    <t xml:space="preserve">   Investment in development properties</t>
  </si>
  <si>
    <t xml:space="preserve">    to equity holders of the parent</t>
  </si>
  <si>
    <t xml:space="preserve">   (Gain)/Loss in disposal of property,plant &amp; equipment</t>
  </si>
  <si>
    <t xml:space="preserve">   Proceeds from disposal of property,plant &amp; equipment</t>
  </si>
  <si>
    <t>(Loss)/profit before tax</t>
  </si>
  <si>
    <t xml:space="preserve">(Loss)/profit for the period from </t>
  </si>
  <si>
    <t xml:space="preserve">   Repayment of bankers' acceptance</t>
  </si>
  <si>
    <t>Cash generated from operations</t>
  </si>
  <si>
    <t>For the Period Ended 31 March 2010</t>
  </si>
  <si>
    <t>31 March 2010</t>
  </si>
  <si>
    <t>For the Period Ended 31 March 2009</t>
  </si>
  <si>
    <t>31 March 2009</t>
  </si>
  <si>
    <t>Revaluation surplus</t>
  </si>
  <si>
    <t>12 months ended</t>
  </si>
  <si>
    <t xml:space="preserve">   Loss on disposal of an associate company</t>
  </si>
  <si>
    <t xml:space="preserve">   Proceeds from disposal of associate company</t>
  </si>
  <si>
    <t xml:space="preserve">   Investment in subsidiary company</t>
  </si>
  <si>
    <t>Asset held for sale</t>
  </si>
  <si>
    <t xml:space="preserve">   Interest income</t>
  </si>
  <si>
    <t xml:space="preserve">   Interest received</t>
  </si>
  <si>
    <t xml:space="preserve">   Drawdown of term loans</t>
  </si>
  <si>
    <t>(Loss)/profit before taxation</t>
  </si>
  <si>
    <t>Page 1 of 12</t>
  </si>
  <si>
    <t>(Loss)/profit from operations</t>
  </si>
  <si>
    <t>Revaluation reserve realised</t>
  </si>
  <si>
    <t>Current Year To Date</t>
  </si>
  <si>
    <t>Preceding Year To Date</t>
  </si>
  <si>
    <t>Net loss for the year</t>
  </si>
  <si>
    <t>Net cash used in investing activities</t>
  </si>
  <si>
    <t>Net cash flows generated from operating activities</t>
  </si>
  <si>
    <t>Deferred tax assets</t>
  </si>
  <si>
    <t xml:space="preserve">Loss for the period attributable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</si>
</sst>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Alignment="1">
      <alignment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9" fontId="1" fillId="0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43" fontId="1" fillId="0" borderId="8" xfId="0" applyNumberFormat="1" applyFont="1" applyFill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0" fillId="0" borderId="0" xfId="15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center"/>
    </xf>
    <xf numFmtId="179" fontId="2" fillId="0" borderId="0" xfId="0" applyNumberFormat="1" applyFont="1" applyFill="1" applyAlignment="1">
      <alignment/>
    </xf>
    <xf numFmtId="37" fontId="3" fillId="0" borderId="2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2" fillId="0" borderId="0" xfId="0" applyFont="1" applyAlignment="1">
      <alignment/>
    </xf>
    <xf numFmtId="180" fontId="3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1" xfId="0" applyFont="1" applyFill="1" applyBorder="1" applyAlignment="1">
      <alignment horizontal="right"/>
    </xf>
    <xf numFmtId="43" fontId="1" fillId="0" borderId="1" xfId="15" applyFont="1" applyFill="1" applyBorder="1" applyAlignment="1">
      <alignment horizontal="right"/>
    </xf>
    <xf numFmtId="43" fontId="1" fillId="0" borderId="8" xfId="15" applyFont="1" applyFill="1" applyBorder="1" applyAlignment="1">
      <alignment horizontal="right"/>
    </xf>
    <xf numFmtId="38" fontId="3" fillId="0" borderId="0" xfId="0" applyNumberFormat="1" applyFont="1" applyFill="1" applyAlignment="1" quotePrefix="1">
      <alignment horizontal="right"/>
    </xf>
    <xf numFmtId="14" fontId="3" fillId="0" borderId="1" xfId="0" applyNumberFormat="1" applyFont="1" applyFill="1" applyBorder="1" applyAlignment="1">
      <alignment horizontal="center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179" fontId="1" fillId="0" borderId="1" xfId="15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5" fontId="13" fillId="0" borderId="0" xfId="0" applyNumberFormat="1" applyFont="1" applyAlignment="1" quotePrefix="1">
      <alignment/>
    </xf>
    <xf numFmtId="180" fontId="3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79" fontId="1" fillId="0" borderId="4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61</xdr:row>
      <xdr:rowOff>0</xdr:rowOff>
    </xdr:from>
    <xdr:to>
      <xdr:col>0</xdr:col>
      <xdr:colOff>609600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29" sqref="I29"/>
    </sheetView>
  </sheetViews>
  <sheetFormatPr defaultColWidth="9.140625" defaultRowHeight="12.75"/>
  <sheetData>
    <row r="1" ht="12.75">
      <c r="A1" t="s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3">
      <selection activeCell="A50" sqref="A5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8515625" style="1" customWidth="1"/>
    <col min="5" max="5" width="2.7109375" style="1" customWidth="1"/>
    <col min="6" max="6" width="13.8515625" style="1" customWidth="1"/>
    <col min="7" max="7" width="6.28125" style="9" customWidth="1"/>
    <col min="8" max="8" width="10.7109375" style="9" customWidth="1"/>
    <col min="9" max="9" width="2.7109375" style="9" customWidth="1"/>
    <col min="10" max="10" width="13.8515625" style="9" customWidth="1"/>
    <col min="11" max="11" width="6.28125" style="9" customWidth="1"/>
    <col min="12" max="16384" width="9.140625" style="1" customWidth="1"/>
  </cols>
  <sheetData>
    <row r="1" spans="1:11" s="43" customFormat="1" ht="16.5">
      <c r="A1" s="8" t="s">
        <v>77</v>
      </c>
      <c r="D1" s="64"/>
      <c r="G1" s="44"/>
      <c r="H1" s="44"/>
      <c r="I1" s="44"/>
      <c r="J1" s="44"/>
      <c r="K1" s="44"/>
    </row>
    <row r="2" spans="1:11" s="57" customFormat="1" ht="12.75">
      <c r="A2" s="5" t="s">
        <v>65</v>
      </c>
      <c r="D2" s="64"/>
      <c r="G2" s="58"/>
      <c r="H2" s="58"/>
      <c r="I2" s="58"/>
      <c r="J2" s="58"/>
      <c r="K2" s="58"/>
    </row>
    <row r="3" spans="1:11" s="43" customFormat="1" ht="12.75">
      <c r="A3" s="5" t="s">
        <v>17</v>
      </c>
      <c r="D3" s="64"/>
      <c r="G3" s="44"/>
      <c r="H3" s="44"/>
      <c r="I3" s="44"/>
      <c r="J3" s="44"/>
      <c r="K3" s="44"/>
    </row>
    <row r="4" spans="1:11" s="43" customFormat="1" ht="12.75">
      <c r="A4" s="5"/>
      <c r="D4" s="64"/>
      <c r="G4" s="44"/>
      <c r="H4" s="44"/>
      <c r="I4" s="44"/>
      <c r="J4" s="44"/>
      <c r="K4" s="44"/>
    </row>
    <row r="5" ht="15.75">
      <c r="A5" s="95" t="s">
        <v>71</v>
      </c>
    </row>
    <row r="6" spans="1:6" ht="15.75">
      <c r="A6" s="95" t="s">
        <v>151</v>
      </c>
      <c r="C6" s="3"/>
      <c r="D6" s="3"/>
      <c r="E6" s="3"/>
      <c r="F6" s="3"/>
    </row>
    <row r="8" spans="4:11" s="3" customFormat="1" ht="12.75">
      <c r="D8" s="116" t="s">
        <v>19</v>
      </c>
      <c r="E8" s="116"/>
      <c r="F8" s="116"/>
      <c r="G8" s="48"/>
      <c r="H8" s="116" t="s">
        <v>20</v>
      </c>
      <c r="I8" s="116"/>
      <c r="J8" s="116"/>
      <c r="K8" s="48"/>
    </row>
    <row r="9" spans="3:11" s="3" customFormat="1" ht="12.75">
      <c r="C9" s="40"/>
      <c r="D9" s="48" t="s">
        <v>47</v>
      </c>
      <c r="E9" s="45"/>
      <c r="F9" s="78" t="s">
        <v>58</v>
      </c>
      <c r="G9" s="48"/>
      <c r="H9" s="48" t="s">
        <v>47</v>
      </c>
      <c r="I9" s="48"/>
      <c r="J9" s="48" t="s">
        <v>58</v>
      </c>
      <c r="K9" s="48"/>
    </row>
    <row r="10" spans="3:11" s="3" customFormat="1" ht="12.75">
      <c r="C10" s="40"/>
      <c r="D10" s="48" t="s">
        <v>48</v>
      </c>
      <c r="E10" s="45"/>
      <c r="F10" s="78" t="s">
        <v>56</v>
      </c>
      <c r="G10" s="48"/>
      <c r="H10" s="48" t="s">
        <v>48</v>
      </c>
      <c r="I10" s="48"/>
      <c r="J10" s="48" t="s">
        <v>56</v>
      </c>
      <c r="K10" s="48"/>
    </row>
    <row r="11" spans="3:11" s="3" customFormat="1" ht="12.75">
      <c r="C11" s="40"/>
      <c r="D11" s="48" t="s">
        <v>49</v>
      </c>
      <c r="E11" s="45"/>
      <c r="F11" s="78" t="s">
        <v>57</v>
      </c>
      <c r="G11" s="48"/>
      <c r="H11" s="48" t="s">
        <v>50</v>
      </c>
      <c r="I11" s="48"/>
      <c r="J11" s="48" t="s">
        <v>57</v>
      </c>
      <c r="K11" s="48"/>
    </row>
    <row r="12" spans="3:11" s="3" customFormat="1" ht="12.75">
      <c r="C12" s="40"/>
      <c r="D12" s="46">
        <v>40268</v>
      </c>
      <c r="E12" s="40"/>
      <c r="F12" s="82">
        <v>39903</v>
      </c>
      <c r="G12" s="17"/>
      <c r="H12" s="46">
        <f>D12</f>
        <v>40268</v>
      </c>
      <c r="I12" s="17"/>
      <c r="J12" s="83">
        <f>F12</f>
        <v>39903</v>
      </c>
      <c r="K12" s="17"/>
    </row>
    <row r="13" spans="4:11" s="3" customFormat="1" ht="12.75">
      <c r="D13" s="48" t="s">
        <v>42</v>
      </c>
      <c r="E13" s="45"/>
      <c r="F13" s="78" t="s">
        <v>42</v>
      </c>
      <c r="G13" s="48"/>
      <c r="H13" s="48" t="s">
        <v>42</v>
      </c>
      <c r="I13" s="48"/>
      <c r="J13" s="48" t="s">
        <v>42</v>
      </c>
      <c r="K13" s="48"/>
    </row>
    <row r="14" ht="12.75" hidden="1"/>
    <row r="15" ht="12.75">
      <c r="A15" s="3" t="s">
        <v>89</v>
      </c>
    </row>
    <row r="16" spans="1:11" ht="12.75">
      <c r="A16" s="71" t="s">
        <v>12</v>
      </c>
      <c r="B16" s="7"/>
      <c r="D16" s="28">
        <v>4182</v>
      </c>
      <c r="E16" s="28"/>
      <c r="F16" s="28">
        <v>4890</v>
      </c>
      <c r="G16" s="11"/>
      <c r="H16" s="56">
        <v>18057</v>
      </c>
      <c r="I16" s="11"/>
      <c r="J16" s="11">
        <v>29373</v>
      </c>
      <c r="K16" s="11"/>
    </row>
    <row r="17" spans="1:11" ht="12.75">
      <c r="A17" s="7"/>
      <c r="B17" s="7"/>
      <c r="D17" s="28"/>
      <c r="E17" s="28"/>
      <c r="F17" s="28"/>
      <c r="G17" s="11"/>
      <c r="H17" s="56"/>
      <c r="I17" s="11"/>
      <c r="J17" s="11"/>
      <c r="K17" s="11"/>
    </row>
    <row r="18" spans="1:11" ht="12.75">
      <c r="A18" s="7" t="s">
        <v>13</v>
      </c>
      <c r="B18" s="7"/>
      <c r="D18" s="28">
        <v>-4995</v>
      </c>
      <c r="E18" s="28"/>
      <c r="F18" s="28">
        <v>-5408</v>
      </c>
      <c r="G18" s="11"/>
      <c r="H18" s="56">
        <v>-18237</v>
      </c>
      <c r="I18" s="11"/>
      <c r="J18" s="11">
        <v>-27632</v>
      </c>
      <c r="K18" s="11"/>
    </row>
    <row r="19" spans="1:11" ht="12.75">
      <c r="A19" s="7"/>
      <c r="B19" s="7"/>
      <c r="D19" s="28"/>
      <c r="E19" s="28"/>
      <c r="F19" s="28"/>
      <c r="G19" s="11"/>
      <c r="H19" s="56"/>
      <c r="I19" s="11"/>
      <c r="J19" s="11"/>
      <c r="K19" s="11"/>
    </row>
    <row r="20" spans="1:11" ht="12.75">
      <c r="A20" s="7" t="s">
        <v>39</v>
      </c>
      <c r="B20" s="7"/>
      <c r="D20" s="28">
        <v>44</v>
      </c>
      <c r="E20" s="28"/>
      <c r="F20" s="28">
        <v>41</v>
      </c>
      <c r="G20" s="11"/>
      <c r="H20" s="56">
        <v>217</v>
      </c>
      <c r="I20" s="11"/>
      <c r="J20" s="11">
        <v>243</v>
      </c>
      <c r="K20" s="11"/>
    </row>
    <row r="21" spans="1:11" ht="12.75">
      <c r="A21" s="7"/>
      <c r="B21" s="7"/>
      <c r="D21" s="70"/>
      <c r="E21" s="70"/>
      <c r="F21" s="70"/>
      <c r="G21" s="13"/>
      <c r="H21" s="70"/>
      <c r="I21" s="12"/>
      <c r="J21" s="12"/>
      <c r="K21" s="13"/>
    </row>
    <row r="22" spans="1:11" ht="12.75">
      <c r="A22" s="71" t="s">
        <v>166</v>
      </c>
      <c r="B22" s="7"/>
      <c r="D22" s="28">
        <f>SUM(D16:D21)</f>
        <v>-769</v>
      </c>
      <c r="E22" s="28"/>
      <c r="F22" s="28">
        <f>SUM(F16:F21)</f>
        <v>-477</v>
      </c>
      <c r="G22" s="11"/>
      <c r="H22" s="56">
        <f>SUM(H16:H21)</f>
        <v>37</v>
      </c>
      <c r="I22" s="11"/>
      <c r="J22" s="11">
        <f>SUM(J16:J21)</f>
        <v>1984</v>
      </c>
      <c r="K22" s="11"/>
    </row>
    <row r="23" spans="1:11" ht="12.75">
      <c r="A23" s="7"/>
      <c r="B23" s="7"/>
      <c r="D23" s="28"/>
      <c r="E23" s="28"/>
      <c r="F23" s="28"/>
      <c r="G23" s="11"/>
      <c r="H23" s="56"/>
      <c r="I23" s="11"/>
      <c r="J23" s="11"/>
      <c r="K23" s="11"/>
    </row>
    <row r="24" spans="1:11" ht="12.75">
      <c r="A24" s="7" t="s">
        <v>14</v>
      </c>
      <c r="B24" s="7"/>
      <c r="D24" s="28">
        <v>-174</v>
      </c>
      <c r="E24" s="28"/>
      <c r="F24" s="28">
        <v>-199</v>
      </c>
      <c r="G24" s="11"/>
      <c r="H24" s="56">
        <v>-757</v>
      </c>
      <c r="I24" s="11"/>
      <c r="J24" s="11">
        <v>-928</v>
      </c>
      <c r="K24" s="11"/>
    </row>
    <row r="25" spans="1:11" ht="12.75">
      <c r="A25" s="7"/>
      <c r="B25" s="7"/>
      <c r="D25" s="28"/>
      <c r="E25" s="28"/>
      <c r="F25" s="28"/>
      <c r="G25" s="11"/>
      <c r="H25" s="56"/>
      <c r="I25" s="11"/>
      <c r="J25" s="11"/>
      <c r="K25" s="11"/>
    </row>
    <row r="26" spans="1:8" ht="12.75" hidden="1">
      <c r="A26" s="7" t="s">
        <v>110</v>
      </c>
      <c r="B26" s="7"/>
      <c r="H26" s="25"/>
    </row>
    <row r="27" spans="1:11" ht="12.75" hidden="1">
      <c r="A27" s="7" t="s">
        <v>111</v>
      </c>
      <c r="B27" s="7"/>
      <c r="D27" s="28">
        <v>0</v>
      </c>
      <c r="E27" s="28"/>
      <c r="F27" s="53">
        <v>0</v>
      </c>
      <c r="G27" s="11"/>
      <c r="H27" s="56"/>
      <c r="I27" s="11"/>
      <c r="J27" s="11"/>
      <c r="K27" s="11"/>
    </row>
    <row r="28" spans="1:11" ht="12.75" hidden="1">
      <c r="A28" s="7"/>
      <c r="B28" s="7"/>
      <c r="D28" s="28"/>
      <c r="E28" s="28"/>
      <c r="F28" s="28"/>
      <c r="G28" s="11"/>
      <c r="H28" s="56"/>
      <c r="I28" s="11"/>
      <c r="J28" s="11"/>
      <c r="K28" s="11"/>
    </row>
    <row r="29" spans="1:8" ht="12.75" hidden="1">
      <c r="A29" s="7" t="s">
        <v>87</v>
      </c>
      <c r="B29" s="7"/>
      <c r="D29" s="28"/>
      <c r="E29" s="28"/>
      <c r="F29" s="28"/>
      <c r="H29" s="25"/>
    </row>
    <row r="30" spans="1:11" ht="12.75" hidden="1">
      <c r="A30" s="7" t="s">
        <v>88</v>
      </c>
      <c r="B30" s="7"/>
      <c r="D30" s="28">
        <v>0</v>
      </c>
      <c r="E30" s="28"/>
      <c r="F30" s="28">
        <v>0</v>
      </c>
      <c r="G30" s="11"/>
      <c r="H30" s="56"/>
      <c r="I30" s="11"/>
      <c r="J30" s="11"/>
      <c r="K30" s="11"/>
    </row>
    <row r="31" spans="1:11" ht="12.75" hidden="1">
      <c r="A31" s="7"/>
      <c r="B31" s="7"/>
      <c r="D31" s="28"/>
      <c r="E31" s="28"/>
      <c r="F31" s="28"/>
      <c r="G31" s="11"/>
      <c r="H31" s="56"/>
      <c r="I31" s="11"/>
      <c r="J31" s="11"/>
      <c r="K31" s="11"/>
    </row>
    <row r="32" spans="1:11" ht="12.75">
      <c r="A32" s="7" t="s">
        <v>112</v>
      </c>
      <c r="B32" s="7"/>
      <c r="D32" s="28"/>
      <c r="E32" s="28"/>
      <c r="F32" s="28"/>
      <c r="G32" s="11"/>
      <c r="H32" s="56"/>
      <c r="I32" s="11"/>
      <c r="J32" s="11"/>
      <c r="K32" s="11"/>
    </row>
    <row r="33" spans="1:11" ht="12.75">
      <c r="A33" s="7" t="s">
        <v>88</v>
      </c>
      <c r="B33" s="7"/>
      <c r="D33" s="28">
        <v>0</v>
      </c>
      <c r="E33" s="28"/>
      <c r="F33" s="28">
        <v>-202</v>
      </c>
      <c r="G33" s="11"/>
      <c r="H33" s="56">
        <v>0</v>
      </c>
      <c r="I33" s="11"/>
      <c r="J33" s="11">
        <v>-202</v>
      </c>
      <c r="K33" s="11"/>
    </row>
    <row r="34" spans="1:11" ht="12.75">
      <c r="A34" s="7"/>
      <c r="B34" s="7"/>
      <c r="D34" s="28"/>
      <c r="E34" s="28"/>
      <c r="F34" s="28"/>
      <c r="G34" s="13"/>
      <c r="H34" s="53"/>
      <c r="I34" s="13"/>
      <c r="J34" s="13"/>
      <c r="K34" s="13"/>
    </row>
    <row r="35" spans="1:8" ht="12.75">
      <c r="A35" s="7" t="s">
        <v>64</v>
      </c>
      <c r="B35" s="7"/>
      <c r="D35" s="28"/>
      <c r="E35" s="28"/>
      <c r="F35" s="28"/>
      <c r="H35" s="25"/>
    </row>
    <row r="36" spans="1:11" ht="12.75">
      <c r="A36" s="7" t="s">
        <v>115</v>
      </c>
      <c r="B36" s="7"/>
      <c r="D36" s="28">
        <v>0</v>
      </c>
      <c r="E36" s="28"/>
      <c r="F36" s="28">
        <v>78</v>
      </c>
      <c r="G36" s="13"/>
      <c r="H36" s="56">
        <v>0</v>
      </c>
      <c r="I36" s="13"/>
      <c r="J36" s="11">
        <v>-350</v>
      </c>
      <c r="K36" s="13"/>
    </row>
    <row r="37" spans="1:11" ht="12.75">
      <c r="A37" s="7"/>
      <c r="B37" s="7"/>
      <c r="D37" s="70"/>
      <c r="E37" s="70"/>
      <c r="F37" s="70"/>
      <c r="G37" s="13"/>
      <c r="H37" s="70"/>
      <c r="I37" s="12"/>
      <c r="J37" s="12"/>
      <c r="K37" s="13"/>
    </row>
    <row r="38" spans="1:11" ht="12.75">
      <c r="A38" s="71" t="s">
        <v>147</v>
      </c>
      <c r="B38" s="7"/>
      <c r="D38" s="28">
        <f>SUM(D22:D37)</f>
        <v>-943</v>
      </c>
      <c r="E38" s="28"/>
      <c r="F38" s="28">
        <f>SUM(F22:F37)</f>
        <v>-800</v>
      </c>
      <c r="G38" s="11"/>
      <c r="H38" s="56">
        <f>SUM(H22:H37)</f>
        <v>-720</v>
      </c>
      <c r="I38" s="11"/>
      <c r="J38" s="11">
        <f>SUM(J22:J37)</f>
        <v>504</v>
      </c>
      <c r="K38" s="11"/>
    </row>
    <row r="39" spans="1:11" ht="12.75">
      <c r="A39" s="7"/>
      <c r="B39" s="7"/>
      <c r="D39" s="28"/>
      <c r="E39" s="28"/>
      <c r="F39" s="28"/>
      <c r="G39" s="11"/>
      <c r="H39" s="56"/>
      <c r="I39" s="11"/>
      <c r="J39" s="11"/>
      <c r="K39" s="11"/>
    </row>
    <row r="40" spans="1:11" ht="12.75">
      <c r="A40" s="7" t="s">
        <v>0</v>
      </c>
      <c r="B40" s="7"/>
      <c r="D40" s="28">
        <v>-39</v>
      </c>
      <c r="E40" s="28"/>
      <c r="F40" s="28">
        <v>-14</v>
      </c>
      <c r="G40" s="11"/>
      <c r="H40" s="56">
        <v>-159</v>
      </c>
      <c r="I40" s="11"/>
      <c r="J40" s="11">
        <v>-192</v>
      </c>
      <c r="K40" s="11"/>
    </row>
    <row r="41" spans="1:11" ht="12.75">
      <c r="A41" s="7"/>
      <c r="B41" s="7"/>
      <c r="D41" s="28"/>
      <c r="E41" s="28"/>
      <c r="F41" s="28"/>
      <c r="G41" s="13"/>
      <c r="H41" s="53"/>
      <c r="I41" s="13"/>
      <c r="J41" s="13"/>
      <c r="K41" s="13"/>
    </row>
    <row r="42" spans="1:11" ht="12.75">
      <c r="A42" s="71" t="s">
        <v>148</v>
      </c>
      <c r="B42" s="7"/>
      <c r="D42" s="70"/>
      <c r="E42" s="70"/>
      <c r="F42" s="70"/>
      <c r="G42" s="13"/>
      <c r="H42" s="70"/>
      <c r="I42" s="12"/>
      <c r="J42" s="12"/>
      <c r="K42" s="13"/>
    </row>
    <row r="43" spans="1:11" ht="12.75">
      <c r="A43" s="71" t="s">
        <v>95</v>
      </c>
      <c r="B43" s="7"/>
      <c r="D43" s="28">
        <f>SUM(D38:D42)</f>
        <v>-982</v>
      </c>
      <c r="E43" s="28"/>
      <c r="F43" s="28">
        <f>SUM(F38:F42)</f>
        <v>-814</v>
      </c>
      <c r="G43" s="13"/>
      <c r="H43" s="53">
        <f>SUM(H38:H42)</f>
        <v>-879</v>
      </c>
      <c r="I43" s="13"/>
      <c r="J43" s="13">
        <f>SUM(J38:J42)</f>
        <v>312</v>
      </c>
      <c r="K43" s="13"/>
    </row>
    <row r="44" spans="1:11" ht="12.75">
      <c r="A44" s="7"/>
      <c r="B44" s="7"/>
      <c r="D44" s="28"/>
      <c r="E44" s="28"/>
      <c r="F44" s="28"/>
      <c r="G44" s="13"/>
      <c r="H44" s="53"/>
      <c r="I44" s="13"/>
      <c r="J44" s="13"/>
      <c r="K44" s="13"/>
    </row>
    <row r="45" spans="1:11" ht="12.75">
      <c r="A45" s="71" t="s">
        <v>90</v>
      </c>
      <c r="B45" s="7"/>
      <c r="D45" s="28"/>
      <c r="E45" s="28"/>
      <c r="F45" s="28"/>
      <c r="G45" s="13"/>
      <c r="H45" s="53"/>
      <c r="I45" s="13"/>
      <c r="J45" s="13"/>
      <c r="K45" s="13"/>
    </row>
    <row r="46" spans="1:8" ht="12.75">
      <c r="A46" s="7" t="s">
        <v>96</v>
      </c>
      <c r="B46" s="7"/>
      <c r="D46" s="28"/>
      <c r="E46" s="28"/>
      <c r="F46" s="28"/>
      <c r="H46" s="25"/>
    </row>
    <row r="47" spans="1:11" ht="12.75">
      <c r="A47" s="7" t="s">
        <v>97</v>
      </c>
      <c r="B47" s="7"/>
      <c r="D47" s="28">
        <v>0</v>
      </c>
      <c r="E47" s="28"/>
      <c r="F47" s="28">
        <v>-347</v>
      </c>
      <c r="G47" s="13"/>
      <c r="H47" s="56">
        <v>0</v>
      </c>
      <c r="I47" s="13"/>
      <c r="J47" s="11">
        <v>-4100</v>
      </c>
      <c r="K47" s="13"/>
    </row>
    <row r="48" spans="1:11" ht="12.75">
      <c r="A48" s="7"/>
      <c r="B48" s="7"/>
      <c r="D48" s="28"/>
      <c r="E48" s="28"/>
      <c r="F48" s="28"/>
      <c r="G48" s="13"/>
      <c r="H48" s="53"/>
      <c r="I48" s="13"/>
      <c r="J48" s="13"/>
      <c r="K48" s="13"/>
    </row>
    <row r="49" spans="1:11" ht="12.75">
      <c r="A49" s="71" t="s">
        <v>174</v>
      </c>
      <c r="B49" s="7"/>
      <c r="G49" s="1"/>
      <c r="H49" s="28"/>
      <c r="I49" s="1"/>
      <c r="J49" s="1"/>
      <c r="K49" s="1"/>
    </row>
    <row r="50" spans="1:11" ht="13.5" thickBot="1">
      <c r="A50" s="71" t="s">
        <v>144</v>
      </c>
      <c r="B50" s="7"/>
      <c r="D50" s="30">
        <f>SUM(D43:D49)</f>
        <v>-982</v>
      </c>
      <c r="E50" s="30"/>
      <c r="F50" s="30">
        <f>SUM(F43:F49)</f>
        <v>-1161</v>
      </c>
      <c r="G50" s="13"/>
      <c r="H50" s="30">
        <f>SUM(H43:H49)</f>
        <v>-879</v>
      </c>
      <c r="I50" s="14"/>
      <c r="J50" s="30">
        <f>SUM(J43:J49)</f>
        <v>-3788</v>
      </c>
      <c r="K50" s="13"/>
    </row>
    <row r="51" spans="1:11" ht="13.5" thickTop="1">
      <c r="A51" s="7"/>
      <c r="B51" s="7"/>
      <c r="D51" s="28"/>
      <c r="E51" s="28"/>
      <c r="F51" s="28"/>
      <c r="G51" s="13"/>
      <c r="H51" s="13"/>
      <c r="I51" s="13"/>
      <c r="J51" s="13"/>
      <c r="K51" s="13"/>
    </row>
    <row r="52" spans="1:11" ht="12.75">
      <c r="A52" s="7"/>
      <c r="B52" s="7"/>
      <c r="G52" s="80"/>
      <c r="H52" s="80"/>
      <c r="I52" s="80"/>
      <c r="J52" s="80"/>
      <c r="K52" s="80"/>
    </row>
    <row r="53" spans="1:11" ht="12.75">
      <c r="A53" s="7" t="s">
        <v>101</v>
      </c>
      <c r="B53" s="7"/>
      <c r="G53" s="80"/>
      <c r="H53" s="80"/>
      <c r="I53" s="80"/>
      <c r="J53" s="80"/>
      <c r="K53" s="80"/>
    </row>
    <row r="54" spans="1:11" ht="12.75">
      <c r="A54" s="7" t="s">
        <v>61</v>
      </c>
      <c r="B54" s="7"/>
      <c r="G54" s="80"/>
      <c r="H54" s="80"/>
      <c r="I54" s="80"/>
      <c r="J54" s="80"/>
      <c r="K54" s="80"/>
    </row>
    <row r="55" spans="1:11" ht="12.75" customHeight="1" hidden="1">
      <c r="A55" s="7" t="s">
        <v>5</v>
      </c>
      <c r="B55" s="7"/>
      <c r="D55" s="25">
        <v>400000</v>
      </c>
      <c r="E55" s="25"/>
      <c r="F55" s="25">
        <v>400000</v>
      </c>
      <c r="G55" s="81"/>
      <c r="H55" s="25">
        <v>400000</v>
      </c>
      <c r="I55" s="81"/>
      <c r="J55" s="25">
        <v>400000</v>
      </c>
      <c r="K55" s="81"/>
    </row>
    <row r="56" spans="1:11" ht="12.75" customHeight="1">
      <c r="A56" s="1" t="s">
        <v>108</v>
      </c>
      <c r="B56" s="7"/>
      <c r="G56" s="81"/>
      <c r="H56" s="81"/>
      <c r="I56" s="81"/>
      <c r="J56" s="81"/>
      <c r="K56" s="81"/>
    </row>
    <row r="57" spans="1:11" ht="12.75">
      <c r="A57" s="1" t="s">
        <v>93</v>
      </c>
      <c r="D57" s="26">
        <f>+D43/D55*100</f>
        <v>-0.24550000000000002</v>
      </c>
      <c r="E57" s="26"/>
      <c r="F57" s="26">
        <f>+F43/F55*100</f>
        <v>-0.2035</v>
      </c>
      <c r="G57" s="37"/>
      <c r="H57" s="26">
        <f>+H43/H55*100</f>
        <v>-0.21974999999999997</v>
      </c>
      <c r="I57" s="37"/>
      <c r="J57" s="26">
        <f>+J43/J55*100</f>
        <v>0.078</v>
      </c>
      <c r="K57" s="37"/>
    </row>
    <row r="58" spans="1:11" ht="12.75">
      <c r="A58" s="1" t="s">
        <v>94</v>
      </c>
      <c r="D58" s="26">
        <f>+D47/D55*100</f>
        <v>0</v>
      </c>
      <c r="E58" s="26"/>
      <c r="F58" s="26">
        <f>+F47/F55*100</f>
        <v>-0.08675</v>
      </c>
      <c r="G58" s="37"/>
      <c r="H58" s="90">
        <f>+H47/H55*100</f>
        <v>0</v>
      </c>
      <c r="I58" s="96"/>
      <c r="J58" s="97">
        <f>+J47/J55*100</f>
        <v>-1.0250000000000001</v>
      </c>
      <c r="K58" s="37"/>
    </row>
    <row r="59" spans="4:11" ht="13.5" thickBot="1">
      <c r="D59" s="77">
        <f>SUM(D57:D58)</f>
        <v>-0.24550000000000002</v>
      </c>
      <c r="E59" s="77"/>
      <c r="F59" s="77">
        <f>SUM(F57:F58)</f>
        <v>-0.29025</v>
      </c>
      <c r="G59" s="37"/>
      <c r="H59" s="77">
        <f>SUM(H57:H58)</f>
        <v>-0.21974999999999997</v>
      </c>
      <c r="I59" s="91"/>
      <c r="J59" s="98">
        <f>SUM(J57:J58)</f>
        <v>-0.9470000000000002</v>
      </c>
      <c r="K59" s="37"/>
    </row>
    <row r="60" spans="1:11" ht="13.5" thickBot="1">
      <c r="A60" s="1" t="s">
        <v>16</v>
      </c>
      <c r="D60" s="15" t="s">
        <v>8</v>
      </c>
      <c r="E60" s="15"/>
      <c r="F60" s="15" t="s">
        <v>8</v>
      </c>
      <c r="G60" s="37"/>
      <c r="H60" s="15" t="s">
        <v>8</v>
      </c>
      <c r="I60" s="15"/>
      <c r="J60" s="15" t="s">
        <v>8</v>
      </c>
      <c r="K60" s="37"/>
    </row>
    <row r="61" spans="7:11" ht="13.5" thickTop="1">
      <c r="G61" s="80"/>
      <c r="H61" s="80"/>
      <c r="I61" s="80"/>
      <c r="J61" s="80"/>
      <c r="K61" s="80"/>
    </row>
    <row r="62" ht="12.75">
      <c r="A62" s="92"/>
    </row>
    <row r="63" ht="12.75">
      <c r="A63" s="92"/>
    </row>
    <row r="72" ht="12.75">
      <c r="A72" s="3" t="s">
        <v>18</v>
      </c>
    </row>
    <row r="73" spans="1:10" ht="12.75">
      <c r="A73" s="3" t="s">
        <v>117</v>
      </c>
      <c r="J73" s="10" t="s">
        <v>165</v>
      </c>
    </row>
  </sheetData>
  <mergeCells count="2">
    <mergeCell ref="D8:F8"/>
    <mergeCell ref="H8:J8"/>
  </mergeCells>
  <printOptions horizontalCentered="1"/>
  <pageMargins left="0.75" right="0.31" top="0.5" bottom="0.34" header="0.3" footer="0.2"/>
  <pageSetup horizontalDpi="180" verticalDpi="18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39">
      <selection activeCell="F61" sqref="F61"/>
    </sheetView>
  </sheetViews>
  <sheetFormatPr defaultColWidth="9.140625" defaultRowHeight="12.75"/>
  <cols>
    <col min="1" max="1" width="5.7109375" style="43" customWidth="1"/>
    <col min="2" max="2" width="9.57421875" style="43" bestFit="1" customWidth="1"/>
    <col min="3" max="3" width="20.7109375" style="43" customWidth="1"/>
    <col min="4" max="4" width="5.7109375" style="43" customWidth="1"/>
    <col min="5" max="5" width="15.7109375" style="43" customWidth="1"/>
    <col min="6" max="6" width="8.7109375" style="43" customWidth="1"/>
    <col min="7" max="7" width="17.421875" style="44" customWidth="1"/>
    <col min="8" max="8" width="9.140625" style="43" customWidth="1"/>
    <col min="9" max="9" width="9.57421875" style="59" bestFit="1" customWidth="1"/>
    <col min="10" max="16384" width="9.140625" style="43" customWidth="1"/>
  </cols>
  <sheetData>
    <row r="1" spans="1:8" ht="16.5">
      <c r="A1" s="117" t="str">
        <f>PL!A1</f>
        <v>GSB GROUP BERHAD </v>
      </c>
      <c r="B1" s="117"/>
      <c r="C1" s="117"/>
      <c r="D1" s="117"/>
      <c r="E1" s="117"/>
      <c r="F1" s="117"/>
      <c r="G1" s="117"/>
      <c r="H1" s="117"/>
    </row>
    <row r="2" spans="1:9" s="57" customFormat="1" ht="12.75">
      <c r="A2" s="5" t="str">
        <f>PL!A2</f>
        <v>(Company No. 287036-X)</v>
      </c>
      <c r="E2" s="64"/>
      <c r="G2" s="58"/>
      <c r="I2" s="60"/>
    </row>
    <row r="3" spans="1:5" ht="12.75">
      <c r="A3" s="5" t="s">
        <v>17</v>
      </c>
      <c r="E3" s="64"/>
    </row>
    <row r="4" spans="1:5" ht="9" customHeight="1">
      <c r="A4" s="5"/>
      <c r="E4" s="64"/>
    </row>
    <row r="5" spans="1:5" ht="15.75">
      <c r="A5" s="95" t="s">
        <v>40</v>
      </c>
      <c r="E5" s="64"/>
    </row>
    <row r="6" spans="1:5" ht="15.75">
      <c r="A6" s="95" t="s">
        <v>70</v>
      </c>
      <c r="B6" s="109" t="s">
        <v>152</v>
      </c>
      <c r="E6" s="64"/>
    </row>
    <row r="7" spans="5:9" s="3" customFormat="1" ht="12.75" customHeight="1">
      <c r="E7" s="40" t="s">
        <v>52</v>
      </c>
      <c r="F7" s="40"/>
      <c r="G7" s="17" t="s">
        <v>53</v>
      </c>
      <c r="I7" s="61"/>
    </row>
    <row r="8" spans="5:9" s="3" customFormat="1" ht="12.75" customHeight="1">
      <c r="E8" s="40" t="s">
        <v>51</v>
      </c>
      <c r="F8" s="40"/>
      <c r="G8" s="17" t="s">
        <v>45</v>
      </c>
      <c r="I8" s="61"/>
    </row>
    <row r="9" spans="5:9" s="3" customFormat="1" ht="12.75" customHeight="1">
      <c r="E9" s="93">
        <f>PL!D12</f>
        <v>40268</v>
      </c>
      <c r="F9" s="41"/>
      <c r="G9" s="110">
        <v>39903</v>
      </c>
      <c r="I9" s="61"/>
    </row>
    <row r="10" spans="5:9" s="3" customFormat="1" ht="12.75" customHeight="1">
      <c r="E10" s="40" t="s">
        <v>38</v>
      </c>
      <c r="F10" s="40"/>
      <c r="G10" s="17" t="s">
        <v>38</v>
      </c>
      <c r="I10" s="61"/>
    </row>
    <row r="11" spans="6:9" s="3" customFormat="1" ht="12.75" customHeight="1">
      <c r="F11" s="40"/>
      <c r="G11" s="111" t="s">
        <v>85</v>
      </c>
      <c r="I11" s="61"/>
    </row>
    <row r="12" spans="1:9" s="3" customFormat="1" ht="12.75" customHeight="1">
      <c r="A12" s="3" t="s">
        <v>122</v>
      </c>
      <c r="F12" s="40"/>
      <c r="G12" s="111"/>
      <c r="I12" s="61"/>
    </row>
    <row r="13" spans="2:12" s="1" customFormat="1" ht="12.75" customHeight="1">
      <c r="B13" s="1" t="s">
        <v>78</v>
      </c>
      <c r="E13" s="28">
        <v>5284</v>
      </c>
      <c r="F13" s="28"/>
      <c r="G13" s="51">
        <v>8860</v>
      </c>
      <c r="H13" s="62"/>
      <c r="I13" s="63"/>
      <c r="K13" s="42"/>
      <c r="L13" s="42"/>
    </row>
    <row r="14" spans="2:11" s="1" customFormat="1" ht="12.75" customHeight="1">
      <c r="B14" s="1" t="s">
        <v>63</v>
      </c>
      <c r="E14" s="28">
        <v>20285</v>
      </c>
      <c r="F14" s="28"/>
      <c r="G14" s="51">
        <f>16982+1992</f>
        <v>18974</v>
      </c>
      <c r="H14" s="62"/>
      <c r="I14" s="63"/>
      <c r="K14" s="42"/>
    </row>
    <row r="15" spans="2:11" s="1" customFormat="1" ht="12.75" customHeight="1">
      <c r="B15" s="1" t="s">
        <v>66</v>
      </c>
      <c r="E15" s="28">
        <v>3115</v>
      </c>
      <c r="F15" s="28"/>
      <c r="G15" s="51">
        <v>3113</v>
      </c>
      <c r="H15" s="62"/>
      <c r="I15" s="63"/>
      <c r="K15" s="42"/>
    </row>
    <row r="16" spans="2:11" s="1" customFormat="1" ht="12.75" customHeight="1">
      <c r="B16" s="1" t="s">
        <v>69</v>
      </c>
      <c r="E16" s="28">
        <v>4135</v>
      </c>
      <c r="F16" s="28"/>
      <c r="G16" s="51">
        <v>4194</v>
      </c>
      <c r="H16" s="62"/>
      <c r="I16" s="63"/>
      <c r="K16" s="42"/>
    </row>
    <row r="17" spans="2:11" s="1" customFormat="1" ht="12.75" customHeight="1">
      <c r="B17" s="1" t="s">
        <v>173</v>
      </c>
      <c r="E17" s="28">
        <v>677</v>
      </c>
      <c r="F17" s="28"/>
      <c r="G17" s="51">
        <v>0</v>
      </c>
      <c r="H17" s="62"/>
      <c r="I17" s="63"/>
      <c r="K17" s="42"/>
    </row>
    <row r="18" spans="2:11" ht="12.75" customHeight="1">
      <c r="B18" s="1" t="s">
        <v>73</v>
      </c>
      <c r="C18" s="1"/>
      <c r="D18" s="1"/>
      <c r="E18" s="28">
        <v>12</v>
      </c>
      <c r="F18" s="28"/>
      <c r="G18" s="51">
        <v>12</v>
      </c>
      <c r="H18" s="62"/>
      <c r="I18" s="63"/>
      <c r="K18" s="42"/>
    </row>
    <row r="19" spans="2:11" s="1" customFormat="1" ht="12.75" customHeight="1">
      <c r="B19" s="1" t="s">
        <v>74</v>
      </c>
      <c r="E19" s="28">
        <v>16</v>
      </c>
      <c r="F19" s="28"/>
      <c r="G19" s="51">
        <v>16</v>
      </c>
      <c r="H19" s="62"/>
      <c r="I19" s="63"/>
      <c r="K19" s="42"/>
    </row>
    <row r="20" spans="1:11" s="1" customFormat="1" ht="12.75" customHeight="1">
      <c r="A20" s="3" t="s">
        <v>123</v>
      </c>
      <c r="E20" s="29">
        <f>SUM(E13:E19)</f>
        <v>33524</v>
      </c>
      <c r="F20" s="29"/>
      <c r="G20" s="112">
        <f>SUM(G13:G19)</f>
        <v>35169</v>
      </c>
      <c r="H20" s="62"/>
      <c r="I20" s="63"/>
      <c r="K20" s="42"/>
    </row>
    <row r="21" spans="5:11" s="1" customFormat="1" ht="12.75" customHeight="1">
      <c r="E21" s="28"/>
      <c r="F21" s="28"/>
      <c r="G21" s="51"/>
      <c r="H21" s="62"/>
      <c r="I21" s="63"/>
      <c r="K21" s="42"/>
    </row>
    <row r="22" spans="2:11" s="1" customFormat="1" ht="12.75" customHeight="1">
      <c r="B22" s="1" t="s">
        <v>160</v>
      </c>
      <c r="E22" s="28">
        <v>114</v>
      </c>
      <c r="F22" s="28"/>
      <c r="G22" s="51">
        <v>0</v>
      </c>
      <c r="H22" s="62"/>
      <c r="I22" s="63"/>
      <c r="K22" s="42"/>
    </row>
    <row r="23" spans="2:11" s="1" customFormat="1" ht="12.75" customHeight="1">
      <c r="B23" s="1" t="s">
        <v>72</v>
      </c>
      <c r="E23" s="28">
        <v>956</v>
      </c>
      <c r="F23" s="28"/>
      <c r="G23" s="51">
        <v>964</v>
      </c>
      <c r="H23" s="62"/>
      <c r="I23" s="63"/>
      <c r="K23" s="42"/>
    </row>
    <row r="24" spans="2:11" s="1" customFormat="1" ht="12.75" customHeight="1">
      <c r="B24" s="1" t="s">
        <v>68</v>
      </c>
      <c r="E24" s="28">
        <v>2494</v>
      </c>
      <c r="F24" s="28"/>
      <c r="G24" s="51">
        <v>6512</v>
      </c>
      <c r="H24" s="62"/>
      <c r="I24" s="63"/>
      <c r="K24" s="42"/>
    </row>
    <row r="25" spans="2:11" s="1" customFormat="1" ht="12.75" customHeight="1">
      <c r="B25" s="1" t="s">
        <v>1</v>
      </c>
      <c r="E25" s="28">
        <f>6296-1100</f>
        <v>5196</v>
      </c>
      <c r="F25" s="28"/>
      <c r="G25" s="51">
        <f>5622+86</f>
        <v>5708</v>
      </c>
      <c r="H25" s="62"/>
      <c r="I25" s="63"/>
      <c r="K25" s="42"/>
    </row>
    <row r="26" spans="2:11" s="1" customFormat="1" ht="12.75" customHeight="1">
      <c r="B26" s="1" t="s">
        <v>10</v>
      </c>
      <c r="E26" s="28">
        <f>4202+1290</f>
        <v>5492</v>
      </c>
      <c r="F26" s="51"/>
      <c r="G26" s="51">
        <f>552+499-86</f>
        <v>965</v>
      </c>
      <c r="H26" s="62"/>
      <c r="I26" s="63"/>
      <c r="K26" s="42"/>
    </row>
    <row r="27" spans="2:11" s="1" customFormat="1" ht="12.75" customHeight="1">
      <c r="B27" s="1" t="s">
        <v>75</v>
      </c>
      <c r="E27" s="28">
        <v>269</v>
      </c>
      <c r="F27" s="28"/>
      <c r="G27" s="51">
        <v>374</v>
      </c>
      <c r="H27" s="62"/>
      <c r="I27" s="63"/>
      <c r="J27" s="42"/>
      <c r="K27" s="42"/>
    </row>
    <row r="28" spans="2:11" s="1" customFormat="1" ht="12.75" customHeight="1">
      <c r="B28" s="1" t="s">
        <v>11</v>
      </c>
      <c r="E28" s="28">
        <v>3543</v>
      </c>
      <c r="F28" s="28"/>
      <c r="G28" s="51">
        <v>2609</v>
      </c>
      <c r="H28" s="62"/>
      <c r="I28" s="63"/>
      <c r="K28" s="42"/>
    </row>
    <row r="29" spans="2:11" s="1" customFormat="1" ht="12.75" customHeight="1">
      <c r="B29" s="1" t="s">
        <v>9</v>
      </c>
      <c r="E29" s="28">
        <v>2023</v>
      </c>
      <c r="F29" s="28"/>
      <c r="G29" s="51">
        <v>4704</v>
      </c>
      <c r="H29" s="62"/>
      <c r="I29" s="63"/>
      <c r="K29" s="42"/>
    </row>
    <row r="30" spans="1:11" s="1" customFormat="1" ht="12.75" customHeight="1">
      <c r="A30" s="3" t="s">
        <v>124</v>
      </c>
      <c r="B30" s="5"/>
      <c r="E30" s="29">
        <f>SUM(E22:E29)</f>
        <v>20087</v>
      </c>
      <c r="F30" s="29"/>
      <c r="G30" s="112">
        <f>SUM(G22:G29)</f>
        <v>21836</v>
      </c>
      <c r="H30" s="62"/>
      <c r="I30" s="63"/>
      <c r="K30" s="42"/>
    </row>
    <row r="31" spans="5:11" s="1" customFormat="1" ht="12.75" customHeight="1">
      <c r="E31" s="28"/>
      <c r="F31" s="28"/>
      <c r="G31" s="51"/>
      <c r="H31" s="62"/>
      <c r="I31" s="63"/>
      <c r="K31" s="42"/>
    </row>
    <row r="32" spans="1:11" s="1" customFormat="1" ht="12.75" customHeight="1" thickBot="1">
      <c r="A32" s="3" t="s">
        <v>125</v>
      </c>
      <c r="E32" s="30">
        <f>+E20+E30</f>
        <v>53611</v>
      </c>
      <c r="F32" s="30"/>
      <c r="G32" s="113">
        <f>+G20+G30</f>
        <v>57005</v>
      </c>
      <c r="H32" s="62"/>
      <c r="I32" s="63"/>
      <c r="K32" s="42"/>
    </row>
    <row r="33" spans="5:11" s="1" customFormat="1" ht="12.75" customHeight="1" thickTop="1">
      <c r="E33" s="28"/>
      <c r="F33" s="28"/>
      <c r="G33" s="51"/>
      <c r="H33" s="62"/>
      <c r="I33" s="63"/>
      <c r="K33" s="42"/>
    </row>
    <row r="34" spans="1:11" s="1" customFormat="1" ht="12.75" customHeight="1">
      <c r="A34" s="3" t="s">
        <v>59</v>
      </c>
      <c r="E34" s="28"/>
      <c r="F34" s="28"/>
      <c r="G34" s="51"/>
      <c r="H34" s="62"/>
      <c r="I34" s="63"/>
      <c r="K34" s="42"/>
    </row>
    <row r="35" spans="2:11" s="1" customFormat="1" ht="12.75" customHeight="1">
      <c r="B35" s="1" t="s">
        <v>5</v>
      </c>
      <c r="E35" s="28">
        <v>40000</v>
      </c>
      <c r="F35" s="28"/>
      <c r="G35" s="51">
        <v>40000</v>
      </c>
      <c r="H35" s="62"/>
      <c r="I35" s="63"/>
      <c r="K35" s="42"/>
    </row>
    <row r="36" spans="2:11" s="1" customFormat="1" ht="12.75" customHeight="1">
      <c r="B36" s="1" t="s">
        <v>6</v>
      </c>
      <c r="E36" s="28"/>
      <c r="F36" s="28"/>
      <c r="G36" s="51"/>
      <c r="H36" s="62"/>
      <c r="I36" s="63"/>
      <c r="K36" s="42"/>
    </row>
    <row r="37" spans="2:11" s="1" customFormat="1" ht="12.75" customHeight="1">
      <c r="B37" s="5" t="s">
        <v>126</v>
      </c>
      <c r="E37" s="28">
        <v>940</v>
      </c>
      <c r="F37" s="28"/>
      <c r="G37" s="51">
        <v>940</v>
      </c>
      <c r="H37" s="62"/>
      <c r="I37" s="63"/>
      <c r="K37" s="42"/>
    </row>
    <row r="38" spans="2:11" s="1" customFormat="1" ht="12.75" customHeight="1">
      <c r="B38" s="5" t="s">
        <v>127</v>
      </c>
      <c r="E38" s="28">
        <v>1330</v>
      </c>
      <c r="F38" s="28"/>
      <c r="G38" s="51">
        <v>1426</v>
      </c>
      <c r="H38" s="62"/>
      <c r="I38" s="63"/>
      <c r="K38" s="42"/>
    </row>
    <row r="39" spans="2:11" s="1" customFormat="1" ht="12.75" customHeight="1">
      <c r="B39" s="5" t="s">
        <v>128</v>
      </c>
      <c r="E39" s="31">
        <v>-6052</v>
      </c>
      <c r="F39" s="31"/>
      <c r="G39" s="106">
        <v>-5272</v>
      </c>
      <c r="H39" s="62"/>
      <c r="I39" s="63"/>
      <c r="K39" s="42"/>
    </row>
    <row r="40" spans="1:11" s="1" customFormat="1" ht="12.75" customHeight="1">
      <c r="A40" s="3" t="s">
        <v>134</v>
      </c>
      <c r="B40" s="5"/>
      <c r="E40" s="29">
        <f>SUM(E35:E39)</f>
        <v>36218</v>
      </c>
      <c r="F40" s="31"/>
      <c r="G40" s="112">
        <f>SUM(G35:G39)</f>
        <v>37094</v>
      </c>
      <c r="H40" s="62"/>
      <c r="I40" s="63"/>
      <c r="K40" s="42"/>
    </row>
    <row r="41" spans="5:11" s="1" customFormat="1" ht="12.75" customHeight="1">
      <c r="E41" s="28"/>
      <c r="F41" s="28"/>
      <c r="G41" s="51"/>
      <c r="H41" s="62"/>
      <c r="I41" s="63"/>
      <c r="K41" s="42"/>
    </row>
    <row r="42" spans="1:11" s="1" customFormat="1" ht="12.75" customHeight="1">
      <c r="A42" s="3" t="s">
        <v>129</v>
      </c>
      <c r="E42" s="28"/>
      <c r="F42" s="28"/>
      <c r="G42" s="51"/>
      <c r="H42" s="62"/>
      <c r="I42" s="63"/>
      <c r="K42" s="42"/>
    </row>
    <row r="43" spans="2:11" s="1" customFormat="1" ht="12.75" customHeight="1">
      <c r="B43" s="1" t="s">
        <v>15</v>
      </c>
      <c r="E43" s="28">
        <v>7725</v>
      </c>
      <c r="F43" s="28"/>
      <c r="G43" s="51">
        <v>9541</v>
      </c>
      <c r="H43" s="62"/>
      <c r="I43" s="63"/>
      <c r="K43" s="42"/>
    </row>
    <row r="44" spans="2:11" s="1" customFormat="1" ht="12.75" customHeight="1">
      <c r="B44" s="1" t="s">
        <v>7</v>
      </c>
      <c r="E44" s="28">
        <v>219</v>
      </c>
      <c r="F44" s="28"/>
      <c r="G44" s="51">
        <v>589</v>
      </c>
      <c r="H44" s="62"/>
      <c r="I44" s="63"/>
      <c r="K44" s="42"/>
    </row>
    <row r="45" spans="2:11" s="1" customFormat="1" ht="12.75" customHeight="1">
      <c r="B45" s="1" t="s">
        <v>76</v>
      </c>
      <c r="E45" s="28">
        <v>2587</v>
      </c>
      <c r="F45" s="28"/>
      <c r="G45" s="51">
        <v>2175</v>
      </c>
      <c r="H45" s="62"/>
      <c r="I45" s="63"/>
      <c r="K45" s="42"/>
    </row>
    <row r="46" spans="1:11" s="1" customFormat="1" ht="12.75" customHeight="1">
      <c r="A46" s="3" t="s">
        <v>130</v>
      </c>
      <c r="E46" s="29">
        <f>SUM(E43:E45)</f>
        <v>10531</v>
      </c>
      <c r="F46" s="29"/>
      <c r="G46" s="112">
        <f>SUM(G43:G45)</f>
        <v>12305</v>
      </c>
      <c r="H46" s="62"/>
      <c r="I46" s="63"/>
      <c r="K46" s="42"/>
    </row>
    <row r="47" spans="5:11" s="1" customFormat="1" ht="12.75" customHeight="1">
      <c r="E47" s="28"/>
      <c r="F47" s="28"/>
      <c r="G47" s="51"/>
      <c r="H47" s="62"/>
      <c r="I47" s="63"/>
      <c r="K47" s="42"/>
    </row>
    <row r="48" spans="2:11" s="1" customFormat="1" ht="12.75" customHeight="1">
      <c r="B48" s="1" t="s">
        <v>3</v>
      </c>
      <c r="E48" s="28">
        <v>1859</v>
      </c>
      <c r="F48" s="28"/>
      <c r="G48" s="51">
        <v>2236</v>
      </c>
      <c r="H48" s="62"/>
      <c r="I48" s="63"/>
      <c r="J48" s="42"/>
      <c r="K48" s="42"/>
    </row>
    <row r="49" spans="2:11" s="1" customFormat="1" ht="12.75" customHeight="1">
      <c r="B49" s="1" t="s">
        <v>4</v>
      </c>
      <c r="E49" s="28">
        <v>1764</v>
      </c>
      <c r="F49" s="28"/>
      <c r="G49" s="51">
        <v>1518</v>
      </c>
      <c r="H49" s="62"/>
      <c r="I49" s="63"/>
      <c r="K49" s="42"/>
    </row>
    <row r="50" spans="2:11" s="1" customFormat="1" ht="12.75" customHeight="1">
      <c r="B50" s="1" t="s">
        <v>46</v>
      </c>
      <c r="E50" s="28">
        <v>287</v>
      </c>
      <c r="F50" s="28"/>
      <c r="G50" s="51">
        <v>499</v>
      </c>
      <c r="H50" s="62"/>
      <c r="I50" s="63"/>
      <c r="K50" s="42"/>
    </row>
    <row r="51" spans="2:11" s="1" customFormat="1" ht="12.75" customHeight="1">
      <c r="B51" s="1" t="s">
        <v>0</v>
      </c>
      <c r="E51" s="28">
        <v>112</v>
      </c>
      <c r="F51" s="28"/>
      <c r="G51" s="51">
        <v>102</v>
      </c>
      <c r="H51" s="62"/>
      <c r="I51" s="63"/>
      <c r="K51" s="42"/>
    </row>
    <row r="52" spans="2:11" s="1" customFormat="1" ht="12.75" customHeight="1">
      <c r="B52" s="1" t="s">
        <v>2</v>
      </c>
      <c r="E52" s="28">
        <f>1753+689</f>
        <v>2442</v>
      </c>
      <c r="F52" s="28"/>
      <c r="G52" s="51">
        <f>1753+1100</f>
        <v>2853</v>
      </c>
      <c r="H52" s="62"/>
      <c r="I52" s="63"/>
      <c r="K52" s="42"/>
    </row>
    <row r="53" spans="2:11" s="1" customFormat="1" ht="12.75" customHeight="1">
      <c r="B53" s="1" t="s">
        <v>7</v>
      </c>
      <c r="E53" s="28">
        <v>398</v>
      </c>
      <c r="F53" s="28"/>
      <c r="G53" s="51">
        <v>398</v>
      </c>
      <c r="H53" s="62"/>
      <c r="I53" s="63"/>
      <c r="J53" s="42"/>
      <c r="K53" s="42"/>
    </row>
    <row r="54" spans="1:11" s="1" customFormat="1" ht="12.75" customHeight="1">
      <c r="A54" s="3" t="s">
        <v>131</v>
      </c>
      <c r="B54" s="5"/>
      <c r="E54" s="29">
        <f>SUM(E48:E53)</f>
        <v>6862</v>
      </c>
      <c r="F54" s="29"/>
      <c r="G54" s="112">
        <f>SUM(G48:G53)</f>
        <v>7606</v>
      </c>
      <c r="H54" s="62"/>
      <c r="I54" s="63"/>
      <c r="J54" s="42"/>
      <c r="K54" s="42"/>
    </row>
    <row r="55" spans="5:11" s="1" customFormat="1" ht="12.75" customHeight="1">
      <c r="E55" s="28"/>
      <c r="F55" s="28"/>
      <c r="G55" s="51"/>
      <c r="H55" s="62"/>
      <c r="I55" s="63"/>
      <c r="K55" s="42"/>
    </row>
    <row r="56" spans="1:11" s="1" customFormat="1" ht="12.75" customHeight="1">
      <c r="A56" s="3" t="s">
        <v>132</v>
      </c>
      <c r="E56" s="28">
        <f>+E46+E54</f>
        <v>17393</v>
      </c>
      <c r="F56" s="28"/>
      <c r="G56" s="51">
        <f>+G46+G54</f>
        <v>19911</v>
      </c>
      <c r="H56" s="62"/>
      <c r="I56" s="63"/>
      <c r="K56" s="42"/>
    </row>
    <row r="57" spans="5:11" s="1" customFormat="1" ht="12.75" customHeight="1">
      <c r="E57" s="28"/>
      <c r="F57" s="28"/>
      <c r="G57" s="63"/>
      <c r="H57" s="62"/>
      <c r="I57" s="63"/>
      <c r="K57" s="42"/>
    </row>
    <row r="58" spans="1:11" s="1" customFormat="1" ht="12.75" customHeight="1" thickBot="1">
      <c r="A58" s="3" t="s">
        <v>133</v>
      </c>
      <c r="E58" s="30">
        <f>+E40+E56</f>
        <v>53611</v>
      </c>
      <c r="F58" s="30"/>
      <c r="G58" s="113">
        <f>+G40+G56</f>
        <v>57005</v>
      </c>
      <c r="H58" s="62"/>
      <c r="I58" s="63"/>
      <c r="K58" s="42"/>
    </row>
    <row r="59" spans="6:11" s="1" customFormat="1" ht="12.75" customHeight="1" thickTop="1">
      <c r="F59" s="28"/>
      <c r="G59" s="63"/>
      <c r="H59" s="62"/>
      <c r="I59" s="63"/>
      <c r="K59" s="42"/>
    </row>
    <row r="60" spans="1:11" s="1" customFormat="1" ht="12.75" customHeight="1">
      <c r="A60" s="1" t="s">
        <v>62</v>
      </c>
      <c r="E60" s="27">
        <f>E40/400000*100</f>
        <v>9.0545</v>
      </c>
      <c r="F60" s="27"/>
      <c r="G60" s="114">
        <f>G40/400000*100</f>
        <v>9.2735</v>
      </c>
      <c r="H60" s="16"/>
      <c r="I60" s="63"/>
      <c r="K60" s="42"/>
    </row>
    <row r="61" spans="1:11" s="1" customFormat="1" ht="12.75" customHeight="1">
      <c r="A61" s="1" t="s">
        <v>109</v>
      </c>
      <c r="F61" s="28"/>
      <c r="G61" s="114"/>
      <c r="H61" s="16"/>
      <c r="I61" s="63"/>
      <c r="K61" s="42"/>
    </row>
    <row r="62" spans="5:11" s="1" customFormat="1" ht="12.75" customHeight="1">
      <c r="E62" s="42"/>
      <c r="F62" s="28"/>
      <c r="G62" s="62"/>
      <c r="H62" s="16"/>
      <c r="I62" s="63"/>
      <c r="K62" s="42"/>
    </row>
    <row r="63" spans="6:11" s="1" customFormat="1" ht="12.75" customHeight="1">
      <c r="F63" s="28"/>
      <c r="G63" s="114"/>
      <c r="H63" s="16"/>
      <c r="I63" s="63"/>
      <c r="K63" s="42"/>
    </row>
    <row r="64" spans="6:11" s="1" customFormat="1" ht="12.75" customHeight="1">
      <c r="F64" s="28"/>
      <c r="G64" s="114"/>
      <c r="H64" s="16"/>
      <c r="I64" s="63"/>
      <c r="K64" s="42"/>
    </row>
    <row r="65" spans="6:11" s="1" customFormat="1" ht="12.75" customHeight="1">
      <c r="F65" s="28"/>
      <c r="G65" s="114"/>
      <c r="H65" s="16"/>
      <c r="I65" s="63"/>
      <c r="K65" s="42"/>
    </row>
    <row r="66" spans="6:11" s="1" customFormat="1" ht="12.75" customHeight="1">
      <c r="F66" s="28"/>
      <c r="G66" s="114"/>
      <c r="H66" s="16"/>
      <c r="I66" s="63"/>
      <c r="K66" s="42"/>
    </row>
    <row r="67" spans="6:11" s="1" customFormat="1" ht="12.75" customHeight="1">
      <c r="F67" s="28"/>
      <c r="G67" s="114"/>
      <c r="H67" s="16"/>
      <c r="I67" s="63"/>
      <c r="K67" s="42"/>
    </row>
    <row r="68" spans="1:11" s="1" customFormat="1" ht="12.75" customHeight="1">
      <c r="A68" s="3" t="s">
        <v>44</v>
      </c>
      <c r="F68" s="28"/>
      <c r="G68" s="114"/>
      <c r="H68" s="16"/>
      <c r="I68" s="63"/>
      <c r="K68" s="42"/>
    </row>
    <row r="69" spans="1:9" s="1" customFormat="1" ht="12.75" customHeight="1">
      <c r="A69" s="3" t="s">
        <v>118</v>
      </c>
      <c r="G69" s="10" t="s">
        <v>138</v>
      </c>
      <c r="I69" s="28"/>
    </row>
    <row r="70" spans="1:9" s="1" customFormat="1" ht="12.75">
      <c r="A70" s="2"/>
      <c r="B70" s="2"/>
      <c r="C70" s="2"/>
      <c r="D70" s="2"/>
      <c r="E70" s="2"/>
      <c r="F70" s="2"/>
      <c r="G70" s="115"/>
      <c r="I70" s="28"/>
    </row>
    <row r="71" spans="1:9" s="1" customFormat="1" ht="12.75">
      <c r="A71" s="2"/>
      <c r="B71" s="2"/>
      <c r="C71" s="2"/>
      <c r="D71" s="2"/>
      <c r="E71" s="88"/>
      <c r="F71" s="2"/>
      <c r="G71" s="88"/>
      <c r="I71" s="28"/>
    </row>
    <row r="72" spans="1:9" s="1" customFormat="1" ht="12.75">
      <c r="A72" s="2"/>
      <c r="B72" s="2"/>
      <c r="C72" s="2"/>
      <c r="D72" s="2"/>
      <c r="E72" s="2"/>
      <c r="F72" s="2"/>
      <c r="G72" s="115"/>
      <c r="I72" s="28"/>
    </row>
    <row r="73" spans="7:9" s="1" customFormat="1" ht="12.75">
      <c r="G73" s="16"/>
      <c r="I73" s="28"/>
    </row>
    <row r="74" spans="7:9" s="1" customFormat="1" ht="12.75">
      <c r="G74" s="16"/>
      <c r="I74" s="28"/>
    </row>
    <row r="75" spans="7:9" s="1" customFormat="1" ht="12.75">
      <c r="G75" s="16"/>
      <c r="I75" s="28"/>
    </row>
    <row r="76" spans="7:9" s="1" customFormat="1" ht="12.75">
      <c r="G76" s="16"/>
      <c r="I76" s="28"/>
    </row>
    <row r="77" spans="7:9" s="1" customFormat="1" ht="12.75">
      <c r="G77" s="16"/>
      <c r="I77" s="28"/>
    </row>
    <row r="78" spans="7:9" s="1" customFormat="1" ht="12.75">
      <c r="G78" s="16"/>
      <c r="I78" s="28"/>
    </row>
    <row r="79" spans="7:9" s="1" customFormat="1" ht="12.75">
      <c r="G79" s="16"/>
      <c r="I79" s="28"/>
    </row>
    <row r="80" spans="7:9" s="1" customFormat="1" ht="12.75">
      <c r="G80" s="16"/>
      <c r="I80" s="28"/>
    </row>
    <row r="81" spans="7:9" s="1" customFormat="1" ht="12.75">
      <c r="G81" s="16"/>
      <c r="I81" s="28"/>
    </row>
    <row r="82" spans="7:9" s="1" customFormat="1" ht="12.75">
      <c r="G82" s="16"/>
      <c r="I82" s="28"/>
    </row>
    <row r="83" spans="7:9" s="1" customFormat="1" ht="12.75">
      <c r="G83" s="16"/>
      <c r="I83" s="28"/>
    </row>
    <row r="84" spans="7:9" s="1" customFormat="1" ht="12.75">
      <c r="G84" s="16"/>
      <c r="I84" s="28"/>
    </row>
    <row r="85" spans="7:9" s="1" customFormat="1" ht="12.75">
      <c r="G85" s="16"/>
      <c r="I85" s="28"/>
    </row>
    <row r="86" spans="7:9" s="1" customFormat="1" ht="12.75">
      <c r="G86" s="16"/>
      <c r="I86" s="28"/>
    </row>
    <row r="87" spans="7:9" s="1" customFormat="1" ht="12.75">
      <c r="G87" s="16"/>
      <c r="I87" s="28"/>
    </row>
    <row r="88" spans="7:9" s="1" customFormat="1" ht="12.75">
      <c r="G88" s="16"/>
      <c r="I88" s="28"/>
    </row>
    <row r="89" spans="7:9" s="1" customFormat="1" ht="12.75">
      <c r="G89" s="16"/>
      <c r="I89" s="28"/>
    </row>
    <row r="90" spans="7:9" s="1" customFormat="1" ht="12.75">
      <c r="G90" s="16"/>
      <c r="I90" s="28"/>
    </row>
    <row r="91" spans="7:9" s="1" customFormat="1" ht="12.75">
      <c r="G91" s="16"/>
      <c r="I91" s="28"/>
    </row>
    <row r="92" spans="7:9" s="1" customFormat="1" ht="12.75">
      <c r="G92" s="16"/>
      <c r="I92" s="28"/>
    </row>
    <row r="93" spans="7:9" s="1" customFormat="1" ht="12.75">
      <c r="G93" s="16"/>
      <c r="I93" s="28"/>
    </row>
    <row r="94" spans="7:9" s="1" customFormat="1" ht="12.75">
      <c r="G94" s="16"/>
      <c r="I94" s="28"/>
    </row>
    <row r="95" spans="7:9" s="1" customFormat="1" ht="12.75">
      <c r="G95" s="16"/>
      <c r="I95" s="28"/>
    </row>
    <row r="96" spans="7:9" s="1" customFormat="1" ht="12.75">
      <c r="G96" s="16"/>
      <c r="I96" s="28"/>
    </row>
    <row r="97" spans="7:9" s="1" customFormat="1" ht="12.75">
      <c r="G97" s="16"/>
      <c r="I97" s="28"/>
    </row>
    <row r="98" spans="7:9" s="1" customFormat="1" ht="12.75">
      <c r="G98" s="16"/>
      <c r="I98" s="28"/>
    </row>
    <row r="99" spans="7:9" s="1" customFormat="1" ht="12.75">
      <c r="G99" s="16"/>
      <c r="I99" s="28"/>
    </row>
    <row r="100" spans="7:9" s="1" customFormat="1" ht="12.75">
      <c r="G100" s="16"/>
      <c r="I100" s="28"/>
    </row>
    <row r="101" spans="7:9" s="1" customFormat="1" ht="12.75">
      <c r="G101" s="16"/>
      <c r="I101" s="28"/>
    </row>
    <row r="102" spans="7:9" s="1" customFormat="1" ht="12.75">
      <c r="G102" s="16"/>
      <c r="I102" s="28"/>
    </row>
    <row r="103" spans="7:9" s="1" customFormat="1" ht="12.75">
      <c r="G103" s="16"/>
      <c r="I103" s="28"/>
    </row>
    <row r="104" spans="7:9" s="1" customFormat="1" ht="12.75">
      <c r="G104" s="16"/>
      <c r="I104" s="28"/>
    </row>
    <row r="105" spans="7:9" s="1" customFormat="1" ht="12.75">
      <c r="G105" s="16"/>
      <c r="I105" s="28"/>
    </row>
    <row r="106" spans="7:9" s="1" customFormat="1" ht="12.75">
      <c r="G106" s="16"/>
      <c r="I106" s="28"/>
    </row>
    <row r="107" spans="7:9" s="1" customFormat="1" ht="12.75">
      <c r="G107" s="16"/>
      <c r="I107" s="28"/>
    </row>
    <row r="108" spans="7:9" s="1" customFormat="1" ht="12.75">
      <c r="G108" s="16"/>
      <c r="I108" s="28"/>
    </row>
    <row r="109" spans="7:9" s="1" customFormat="1" ht="12.75">
      <c r="G109" s="16"/>
      <c r="I109" s="28"/>
    </row>
    <row r="110" spans="7:9" s="1" customFormat="1" ht="12.75">
      <c r="G110" s="16"/>
      <c r="I110" s="28"/>
    </row>
    <row r="111" spans="7:9" s="1" customFormat="1" ht="12.75">
      <c r="G111" s="16"/>
      <c r="I111" s="28"/>
    </row>
    <row r="112" spans="7:9" s="1" customFormat="1" ht="12.75">
      <c r="G112" s="16"/>
      <c r="I112" s="28"/>
    </row>
    <row r="113" spans="7:9" s="1" customFormat="1" ht="12.75">
      <c r="G113" s="16"/>
      <c r="I113" s="28"/>
    </row>
    <row r="114" spans="7:9" s="1" customFormat="1" ht="12.75">
      <c r="G114" s="16"/>
      <c r="I114" s="28"/>
    </row>
    <row r="115" spans="7:9" s="1" customFormat="1" ht="12.75">
      <c r="G115" s="16"/>
      <c r="I115" s="28"/>
    </row>
    <row r="116" spans="7:9" s="1" customFormat="1" ht="12.75">
      <c r="G116" s="16"/>
      <c r="I116" s="28"/>
    </row>
    <row r="117" spans="7:9" s="1" customFormat="1" ht="12.75">
      <c r="G117" s="16"/>
      <c r="I117" s="28"/>
    </row>
    <row r="118" spans="7:9" s="1" customFormat="1" ht="12.75">
      <c r="G118" s="16"/>
      <c r="I118" s="28"/>
    </row>
    <row r="119" spans="7:9" s="1" customFormat="1" ht="12.75">
      <c r="G119" s="16"/>
      <c r="I119" s="28"/>
    </row>
    <row r="120" spans="7:9" s="1" customFormat="1" ht="12.75">
      <c r="G120" s="16"/>
      <c r="I120" s="28"/>
    </row>
    <row r="121" spans="7:9" s="1" customFormat="1" ht="12.75">
      <c r="G121" s="16"/>
      <c r="I121" s="28"/>
    </row>
    <row r="122" spans="7:9" s="1" customFormat="1" ht="12.75">
      <c r="G122" s="16"/>
      <c r="I122" s="28"/>
    </row>
    <row r="123" spans="7:9" s="1" customFormat="1" ht="12.75">
      <c r="G123" s="16"/>
      <c r="I123" s="28"/>
    </row>
    <row r="124" spans="7:9" s="1" customFormat="1" ht="12.75">
      <c r="G124" s="16"/>
      <c r="I124" s="28"/>
    </row>
    <row r="125" spans="7:9" s="1" customFormat="1" ht="12.75">
      <c r="G125" s="16"/>
      <c r="I125" s="28"/>
    </row>
    <row r="126" spans="7:9" s="1" customFormat="1" ht="12.75">
      <c r="G126" s="16"/>
      <c r="I126" s="28"/>
    </row>
    <row r="127" spans="7:9" s="1" customFormat="1" ht="12.75">
      <c r="G127" s="16"/>
      <c r="I127" s="28"/>
    </row>
    <row r="128" spans="7:9" s="1" customFormat="1" ht="12.75">
      <c r="G128" s="16"/>
      <c r="I128" s="28"/>
    </row>
    <row r="129" spans="7:9" s="1" customFormat="1" ht="12.75">
      <c r="G129" s="16"/>
      <c r="I129" s="28"/>
    </row>
    <row r="130" spans="7:9" s="1" customFormat="1" ht="12.75">
      <c r="G130" s="16"/>
      <c r="I130" s="28"/>
    </row>
    <row r="131" spans="7:9" s="1" customFormat="1" ht="12.75">
      <c r="G131" s="16"/>
      <c r="I131" s="28"/>
    </row>
    <row r="132" spans="7:9" s="1" customFormat="1" ht="12.75">
      <c r="G132" s="16"/>
      <c r="I132" s="28"/>
    </row>
    <row r="133" spans="7:9" s="1" customFormat="1" ht="12.75">
      <c r="G133" s="16"/>
      <c r="I133" s="28"/>
    </row>
    <row r="134" spans="7:9" s="1" customFormat="1" ht="12.75">
      <c r="G134" s="16"/>
      <c r="I134" s="28"/>
    </row>
    <row r="135" spans="7:9" s="1" customFormat="1" ht="12.75">
      <c r="G135" s="16"/>
      <c r="I135" s="28"/>
    </row>
    <row r="136" spans="7:9" s="1" customFormat="1" ht="12.75">
      <c r="G136" s="16"/>
      <c r="I136" s="28"/>
    </row>
    <row r="137" spans="7:9" s="1" customFormat="1" ht="12.75">
      <c r="G137" s="16"/>
      <c r="I137" s="28"/>
    </row>
    <row r="138" spans="7:9" s="1" customFormat="1" ht="12.75">
      <c r="G138" s="16"/>
      <c r="I138" s="28"/>
    </row>
    <row r="139" spans="7:9" s="1" customFormat="1" ht="12.75">
      <c r="G139" s="16"/>
      <c r="I139" s="28"/>
    </row>
    <row r="140" spans="7:9" s="1" customFormat="1" ht="12.75">
      <c r="G140" s="16"/>
      <c r="I140" s="28"/>
    </row>
    <row r="141" spans="7:9" s="1" customFormat="1" ht="12.75">
      <c r="G141" s="16"/>
      <c r="I141" s="28"/>
    </row>
    <row r="142" spans="7:9" s="1" customFormat="1" ht="12.75">
      <c r="G142" s="16"/>
      <c r="I142" s="28"/>
    </row>
    <row r="143" spans="7:9" s="1" customFormat="1" ht="12.75">
      <c r="G143" s="16"/>
      <c r="I143" s="28"/>
    </row>
    <row r="144" spans="7:9" s="1" customFormat="1" ht="12.75">
      <c r="G144" s="16"/>
      <c r="I144" s="28"/>
    </row>
    <row r="145" spans="7:9" s="1" customFormat="1" ht="12.75">
      <c r="G145" s="16"/>
      <c r="I145" s="28"/>
    </row>
    <row r="146" spans="7:9" s="1" customFormat="1" ht="12.75">
      <c r="G146" s="16"/>
      <c r="I146" s="28"/>
    </row>
    <row r="147" spans="7:9" s="1" customFormat="1" ht="12.75">
      <c r="G147" s="16"/>
      <c r="I147" s="28"/>
    </row>
    <row r="148" spans="7:9" s="1" customFormat="1" ht="12.75">
      <c r="G148" s="16"/>
      <c r="I148" s="28"/>
    </row>
    <row r="149" spans="7:9" s="1" customFormat="1" ht="12.75">
      <c r="G149" s="16"/>
      <c r="I149" s="28"/>
    </row>
    <row r="150" spans="7:9" s="1" customFormat="1" ht="12.75">
      <c r="G150" s="16"/>
      <c r="I150" s="28"/>
    </row>
    <row r="151" spans="7:9" s="1" customFormat="1" ht="12.75">
      <c r="G151" s="16"/>
      <c r="I151" s="28"/>
    </row>
    <row r="152" spans="7:9" s="1" customFormat="1" ht="12.75">
      <c r="G152" s="16"/>
      <c r="I152" s="28"/>
    </row>
    <row r="153" spans="7:9" s="1" customFormat="1" ht="12.75">
      <c r="G153" s="16"/>
      <c r="I153" s="28"/>
    </row>
    <row r="154" spans="7:9" s="1" customFormat="1" ht="12.75">
      <c r="G154" s="16"/>
      <c r="I154" s="28"/>
    </row>
    <row r="155" spans="7:9" s="1" customFormat="1" ht="12.75">
      <c r="G155" s="16"/>
      <c r="I155" s="28"/>
    </row>
    <row r="156" spans="7:9" s="1" customFormat="1" ht="12.75">
      <c r="G156" s="16"/>
      <c r="I156" s="28"/>
    </row>
    <row r="157" spans="7:9" s="1" customFormat="1" ht="12.75">
      <c r="G157" s="16"/>
      <c r="I157" s="28"/>
    </row>
    <row r="158" spans="7:9" s="1" customFormat="1" ht="12.75">
      <c r="G158" s="16"/>
      <c r="I158" s="28"/>
    </row>
    <row r="159" spans="7:9" s="1" customFormat="1" ht="12.75">
      <c r="G159" s="16"/>
      <c r="I159" s="28"/>
    </row>
    <row r="160" spans="7:9" s="1" customFormat="1" ht="12.75">
      <c r="G160" s="16"/>
      <c r="I160" s="28"/>
    </row>
    <row r="161" spans="7:9" s="1" customFormat="1" ht="12.75">
      <c r="G161" s="16"/>
      <c r="I161" s="28"/>
    </row>
    <row r="162" spans="7:9" s="1" customFormat="1" ht="12.75">
      <c r="G162" s="16"/>
      <c r="I162" s="28"/>
    </row>
    <row r="163" spans="7:9" s="1" customFormat="1" ht="12.75">
      <c r="G163" s="16"/>
      <c r="I163" s="28"/>
    </row>
  </sheetData>
  <mergeCells count="1">
    <mergeCell ref="A1:H1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1" customWidth="1"/>
    <col min="2" max="2" width="19.140625" style="1" customWidth="1"/>
    <col min="3" max="3" width="16.00390625" style="1" customWidth="1"/>
    <col min="4" max="8" width="10.7109375" style="1" customWidth="1"/>
    <col min="9" max="16384" width="9.140625" style="1" customWidth="1"/>
  </cols>
  <sheetData>
    <row r="1" spans="1:2" s="43" customFormat="1" ht="16.5">
      <c r="A1" s="8" t="str">
        <f>'[1]PL'!A1</f>
        <v>GSB GROUP BERHAD </v>
      </c>
      <c r="B1" s="8"/>
    </row>
    <row r="2" spans="1:2" s="43" customFormat="1" ht="16.5">
      <c r="A2" s="5" t="str">
        <f>'[1]PL'!A2</f>
        <v>(Company No. 287036-X)</v>
      </c>
      <c r="B2" s="8"/>
    </row>
    <row r="3" spans="1:2" s="43" customFormat="1" ht="12.75">
      <c r="A3" s="5" t="s">
        <v>17</v>
      </c>
      <c r="B3" s="5"/>
    </row>
    <row r="4" spans="1:2" s="43" customFormat="1" ht="12.75">
      <c r="A4" s="5"/>
      <c r="B4" s="5"/>
    </row>
    <row r="5" spans="1:2" ht="15.75">
      <c r="A5" s="95" t="s">
        <v>41</v>
      </c>
      <c r="B5" s="3"/>
    </row>
    <row r="6" spans="1:3" ht="15.75">
      <c r="A6" s="95" t="str">
        <f>PL!A6</f>
        <v>For the Period Ended 31 March 2010</v>
      </c>
      <c r="B6" s="3"/>
      <c r="C6" s="3"/>
    </row>
    <row r="7" spans="4:8" ht="12.75">
      <c r="D7" s="18"/>
      <c r="E7" s="18"/>
      <c r="F7" s="6"/>
      <c r="G7" s="18"/>
      <c r="H7" s="6"/>
    </row>
    <row r="8" spans="4:8" ht="12.75">
      <c r="D8" s="18"/>
      <c r="E8" s="18"/>
      <c r="F8" s="6"/>
      <c r="G8" s="18"/>
      <c r="H8" s="6"/>
    </row>
    <row r="9" spans="4:8" ht="12.75">
      <c r="D9" s="118" t="s">
        <v>60</v>
      </c>
      <c r="E9" s="118"/>
      <c r="F9" s="118"/>
      <c r="G9" s="118"/>
      <c r="H9" s="118"/>
    </row>
    <row r="10" spans="4:8" s="3" customFormat="1" ht="12.75">
      <c r="D10" s="45" t="s">
        <v>55</v>
      </c>
      <c r="E10" s="45" t="s">
        <v>21</v>
      </c>
      <c r="F10" s="45" t="s">
        <v>22</v>
      </c>
      <c r="G10" s="45" t="s">
        <v>141</v>
      </c>
      <c r="H10" s="45" t="s">
        <v>25</v>
      </c>
    </row>
    <row r="11" spans="4:8" s="3" customFormat="1" ht="12.75">
      <c r="D11" s="47" t="s">
        <v>54</v>
      </c>
      <c r="E11" s="47" t="s">
        <v>23</v>
      </c>
      <c r="F11" s="47" t="s">
        <v>24</v>
      </c>
      <c r="G11" s="47" t="s">
        <v>142</v>
      </c>
      <c r="H11" s="47"/>
    </row>
    <row r="12" spans="4:8" s="3" customFormat="1" ht="12.75">
      <c r="D12" s="45" t="s">
        <v>38</v>
      </c>
      <c r="E12" s="45" t="s">
        <v>38</v>
      </c>
      <c r="F12" s="45" t="s">
        <v>38</v>
      </c>
      <c r="G12" s="45" t="s">
        <v>38</v>
      </c>
      <c r="H12" s="45" t="s">
        <v>38</v>
      </c>
    </row>
    <row r="13" spans="1:8" ht="12.75">
      <c r="A13" s="19" t="s">
        <v>168</v>
      </c>
      <c r="B13" s="19"/>
      <c r="C13" s="19"/>
      <c r="D13" s="18"/>
      <c r="E13" s="18"/>
      <c r="F13" s="18"/>
      <c r="G13" s="18"/>
      <c r="H13" s="18"/>
    </row>
    <row r="14" spans="1:32" s="19" customFormat="1" ht="12.75">
      <c r="A14" s="84" t="str">
        <f>'BS'!B6</f>
        <v>31 March 2010</v>
      </c>
      <c r="B14" s="39"/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4:32" s="19" customFormat="1" ht="12.75"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2.75">
      <c r="A16" s="19"/>
      <c r="B16" s="19"/>
      <c r="C16" s="19"/>
      <c r="D16" s="20"/>
      <c r="E16" s="20"/>
      <c r="F16" s="20"/>
      <c r="G16" s="20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24" t="s">
        <v>120</v>
      </c>
      <c r="B17" s="24"/>
      <c r="C17" s="19"/>
      <c r="D17" s="20">
        <v>40000</v>
      </c>
      <c r="E17" s="20">
        <v>940</v>
      </c>
      <c r="F17" s="20">
        <v>1426</v>
      </c>
      <c r="G17" s="50">
        <v>-5272</v>
      </c>
      <c r="H17" s="20">
        <f>SUM(D17:G17)</f>
        <v>37094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ht="12.75">
      <c r="A18" s="24"/>
      <c r="B18" s="24"/>
      <c r="C18" s="19"/>
      <c r="D18" s="20"/>
      <c r="E18" s="20"/>
      <c r="F18" s="20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16" customFormat="1" ht="12.75">
      <c r="A19" s="24" t="s">
        <v>167</v>
      </c>
      <c r="B19" s="24"/>
      <c r="C19" s="24"/>
      <c r="D19" s="23"/>
      <c r="E19" s="23"/>
      <c r="F19" s="13">
        <v>-96</v>
      </c>
      <c r="G19" s="13">
        <v>99</v>
      </c>
      <c r="H19" s="13">
        <f>SUM(D19:G19)</f>
        <v>3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ht="12.75">
      <c r="A20" s="24"/>
      <c r="B20" s="24"/>
      <c r="C20" s="19"/>
      <c r="D20" s="20"/>
      <c r="E20" s="20"/>
      <c r="F20" s="20"/>
      <c r="G20" s="20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2.75">
      <c r="A21" s="19" t="s">
        <v>170</v>
      </c>
      <c r="B21" s="19"/>
      <c r="C21" s="19"/>
      <c r="D21" s="20">
        <v>0</v>
      </c>
      <c r="E21" s="20">
        <v>0</v>
      </c>
      <c r="F21" s="20">
        <v>0</v>
      </c>
      <c r="G21" s="94">
        <f>PL!H50</f>
        <v>-879</v>
      </c>
      <c r="H21" s="94">
        <f>SUM(D21:G21)</f>
        <v>-879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12.75">
      <c r="A22" s="19"/>
      <c r="B22" s="19"/>
      <c r="C22" s="19"/>
      <c r="D22" s="20"/>
      <c r="E22" s="20"/>
      <c r="F22" s="20"/>
      <c r="G22" s="20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3" customFormat="1" ht="13.5" thickBot="1">
      <c r="A23" s="38" t="s">
        <v>135</v>
      </c>
      <c r="B23" s="33" t="str">
        <f>A14</f>
        <v>31 March 2010</v>
      </c>
      <c r="C23" s="33"/>
      <c r="D23" s="34">
        <f>SUM(D17:D22)</f>
        <v>40000</v>
      </c>
      <c r="E23" s="34">
        <f>SUM(E17:E22)</f>
        <v>940</v>
      </c>
      <c r="F23" s="34">
        <f>SUM(F17:F22)</f>
        <v>1330</v>
      </c>
      <c r="G23" s="65">
        <f>SUM(G17:G22)</f>
        <v>-6052</v>
      </c>
      <c r="H23" s="34">
        <f>SUM(H17:H22)</f>
        <v>36218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ht="13.5" thickTop="1">
      <c r="A24" s="19"/>
      <c r="B24" s="19"/>
      <c r="C24" s="19"/>
      <c r="D24" s="20"/>
      <c r="E24" s="20"/>
      <c r="F24" s="20"/>
      <c r="G24" s="20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19"/>
      <c r="B25" s="19"/>
      <c r="C25" s="19"/>
      <c r="D25" s="20"/>
      <c r="E25" s="20"/>
      <c r="F25" s="20"/>
      <c r="G25" s="20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2.75">
      <c r="A26" s="19"/>
      <c r="B26" s="19"/>
      <c r="C26" s="19"/>
      <c r="D26" s="20"/>
      <c r="E26" s="20"/>
      <c r="F26" s="20"/>
      <c r="G26" s="20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>
      <c r="A27" s="19"/>
      <c r="B27" s="19"/>
      <c r="C27" s="19"/>
      <c r="D27" s="20"/>
      <c r="E27" s="20"/>
      <c r="F27" s="20"/>
      <c r="G27" s="20"/>
      <c r="H27" s="2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2.75">
      <c r="A28" s="19"/>
      <c r="B28" s="19"/>
      <c r="C28" s="19"/>
      <c r="D28" s="20"/>
      <c r="E28" s="20"/>
      <c r="F28" s="20"/>
      <c r="G28" s="20"/>
      <c r="H28" s="2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16" customFormat="1" ht="12.75">
      <c r="A29" s="72" t="s">
        <v>86</v>
      </c>
      <c r="B29" s="72"/>
      <c r="C29" s="24"/>
      <c r="D29" s="23"/>
      <c r="E29" s="23"/>
      <c r="F29" s="23"/>
      <c r="G29" s="23"/>
      <c r="H29" s="2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8" s="16" customFormat="1" ht="12.75">
      <c r="A30" s="72" t="s">
        <v>153</v>
      </c>
      <c r="B30" s="72"/>
      <c r="C30" s="72"/>
      <c r="D30" s="37"/>
      <c r="E30" s="37"/>
      <c r="F30" s="37"/>
      <c r="G30" s="37"/>
      <c r="H30" s="37"/>
    </row>
    <row r="31" spans="1:8" s="16" customFormat="1" ht="12.75">
      <c r="A31" s="72"/>
      <c r="B31" s="72"/>
      <c r="C31" s="72"/>
      <c r="D31" s="118" t="s">
        <v>60</v>
      </c>
      <c r="E31" s="118"/>
      <c r="F31" s="118"/>
      <c r="G31" s="118"/>
      <c r="H31" s="118"/>
    </row>
    <row r="32" spans="1:8" s="16" customFormat="1" ht="12.75">
      <c r="A32" s="73"/>
      <c r="B32" s="73"/>
      <c r="C32" s="24"/>
      <c r="D32" s="45" t="s">
        <v>55</v>
      </c>
      <c r="E32" s="45" t="s">
        <v>21</v>
      </c>
      <c r="F32" s="45" t="s">
        <v>22</v>
      </c>
      <c r="G32" s="45" t="s">
        <v>141</v>
      </c>
      <c r="H32" s="45" t="s">
        <v>25</v>
      </c>
    </row>
    <row r="33" spans="2:8" s="16" customFormat="1" ht="12.75">
      <c r="B33" s="24"/>
      <c r="C33" s="24"/>
      <c r="D33" s="47" t="s">
        <v>54</v>
      </c>
      <c r="E33" s="47" t="s">
        <v>23</v>
      </c>
      <c r="F33" s="47" t="s">
        <v>24</v>
      </c>
      <c r="G33" s="47" t="s">
        <v>142</v>
      </c>
      <c r="H33" s="47"/>
    </row>
    <row r="34" spans="1:8" s="16" customFormat="1" ht="12.75">
      <c r="A34" s="24"/>
      <c r="B34" s="24"/>
      <c r="C34" s="24"/>
      <c r="D34" s="45" t="s">
        <v>38</v>
      </c>
      <c r="E34" s="45" t="s">
        <v>38</v>
      </c>
      <c r="F34" s="45" t="s">
        <v>38</v>
      </c>
      <c r="G34" s="45" t="s">
        <v>38</v>
      </c>
      <c r="H34" s="45" t="s">
        <v>38</v>
      </c>
    </row>
    <row r="35" spans="1:8" s="16" customFormat="1" ht="12.75">
      <c r="A35" s="24" t="s">
        <v>169</v>
      </c>
      <c r="B35" s="24"/>
      <c r="C35" s="24"/>
      <c r="D35" s="45"/>
      <c r="E35" s="45"/>
      <c r="F35" s="45"/>
      <c r="G35" s="45"/>
      <c r="H35" s="45"/>
    </row>
    <row r="36" spans="1:8" s="16" customFormat="1" ht="12.75">
      <c r="A36" s="84" t="s">
        <v>154</v>
      </c>
      <c r="B36" s="74"/>
      <c r="C36" s="24"/>
      <c r="D36" s="45"/>
      <c r="E36" s="45"/>
      <c r="F36" s="45"/>
      <c r="G36" s="45"/>
      <c r="H36" s="45"/>
    </row>
    <row r="37" spans="1:8" s="16" customFormat="1" ht="12.75">
      <c r="A37" s="24"/>
      <c r="B37" s="24"/>
      <c r="C37" s="24"/>
      <c r="D37" s="37"/>
      <c r="E37" s="37"/>
      <c r="F37" s="37"/>
      <c r="G37" s="37"/>
      <c r="H37" s="37"/>
    </row>
    <row r="38" spans="1:8" s="16" customFormat="1" ht="12.75">
      <c r="A38" s="24"/>
      <c r="B38" s="24"/>
      <c r="C38" s="24"/>
      <c r="D38" s="37"/>
      <c r="E38" s="37"/>
      <c r="F38" s="37"/>
      <c r="G38" s="37"/>
      <c r="H38" s="37"/>
    </row>
    <row r="39" spans="1:32" s="16" customFormat="1" ht="12.75">
      <c r="A39" s="24" t="s">
        <v>121</v>
      </c>
      <c r="B39" s="24"/>
      <c r="C39" s="24"/>
      <c r="D39" s="23">
        <v>40000</v>
      </c>
      <c r="E39" s="23">
        <v>940</v>
      </c>
      <c r="F39" s="20">
        <v>745</v>
      </c>
      <c r="G39" s="50">
        <v>-1484</v>
      </c>
      <c r="H39" s="23">
        <f>SUM(D39:G39)</f>
        <v>40201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s="16" customFormat="1" ht="12.75">
      <c r="A40" s="24"/>
      <c r="B40" s="24"/>
      <c r="C40" s="24"/>
      <c r="D40" s="23"/>
      <c r="E40" s="23"/>
      <c r="F40" s="23"/>
      <c r="G40" s="23"/>
      <c r="H40" s="2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s="16" customFormat="1" ht="12.75">
      <c r="A41" s="24" t="s">
        <v>170</v>
      </c>
      <c r="B41" s="24"/>
      <c r="C41" s="24"/>
      <c r="D41" s="23">
        <v>0</v>
      </c>
      <c r="E41" s="23">
        <v>0</v>
      </c>
      <c r="F41" s="23">
        <v>0</v>
      </c>
      <c r="G41" s="56">
        <f>PL!J50</f>
        <v>-3788</v>
      </c>
      <c r="H41" s="56">
        <f>SUM(D41:G41)</f>
        <v>-3788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s="16" customFormat="1" ht="12.75">
      <c r="A42" s="24"/>
      <c r="B42" s="24"/>
      <c r="C42" s="24"/>
      <c r="D42" s="23"/>
      <c r="E42" s="23"/>
      <c r="F42" s="23"/>
      <c r="G42" s="56"/>
      <c r="H42" s="5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s="16" customFormat="1" ht="12.75">
      <c r="A43" s="24" t="s">
        <v>155</v>
      </c>
      <c r="B43" s="24"/>
      <c r="C43" s="24"/>
      <c r="D43" s="23">
        <v>0</v>
      </c>
      <c r="E43" s="23">
        <v>0</v>
      </c>
      <c r="F43" s="23">
        <v>681</v>
      </c>
      <c r="G43" s="56">
        <v>0</v>
      </c>
      <c r="H43" s="56">
        <f>SUM(D43:G43)</f>
        <v>681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s="16" customFormat="1" ht="12.75">
      <c r="A44" s="24"/>
      <c r="B44" s="24"/>
      <c r="C44" s="24"/>
      <c r="D44" s="23"/>
      <c r="E44" s="23"/>
      <c r="F44" s="23"/>
      <c r="G44" s="56"/>
      <c r="H44" s="56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s="36" customFormat="1" ht="13.5" thickBot="1">
      <c r="A45" s="38" t="s">
        <v>135</v>
      </c>
      <c r="B45" s="72" t="str">
        <f>A36</f>
        <v>31 March 2009</v>
      </c>
      <c r="C45" s="72"/>
      <c r="D45" s="75">
        <f>SUM(D39:D44)</f>
        <v>40000</v>
      </c>
      <c r="E45" s="75">
        <f>SUM(E39:E44)</f>
        <v>940</v>
      </c>
      <c r="F45" s="75">
        <f>SUM(F39:F44)</f>
        <v>1426</v>
      </c>
      <c r="G45" s="89">
        <f>SUM(G39:G44)</f>
        <v>-5272</v>
      </c>
      <c r="H45" s="75">
        <f>SUM(H39:H44)</f>
        <v>37094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8" ht="13.5" thickTop="1">
      <c r="A46" s="24"/>
      <c r="B46" s="24"/>
      <c r="C46" s="24"/>
      <c r="D46" s="37"/>
      <c r="E46" s="37"/>
      <c r="F46" s="37"/>
      <c r="G46" s="37"/>
      <c r="H46" s="37"/>
    </row>
    <row r="47" spans="1:8" ht="12.75">
      <c r="A47" s="24"/>
      <c r="B47" s="24"/>
      <c r="C47" s="24"/>
      <c r="D47" s="37"/>
      <c r="E47" s="37"/>
      <c r="F47" s="37"/>
      <c r="G47" s="37"/>
      <c r="H47" s="37"/>
    </row>
    <row r="48" spans="1:8" ht="12.75">
      <c r="A48" s="24"/>
      <c r="B48" s="24"/>
      <c r="C48" s="24"/>
      <c r="D48" s="37"/>
      <c r="E48" s="37"/>
      <c r="F48" s="37"/>
      <c r="G48" s="37"/>
      <c r="H48" s="37"/>
    </row>
    <row r="49" spans="1:8" ht="12.75">
      <c r="A49" s="24"/>
      <c r="B49" s="24"/>
      <c r="C49" s="24"/>
      <c r="D49" s="37"/>
      <c r="E49" s="37"/>
      <c r="F49" s="37"/>
      <c r="G49" s="37"/>
      <c r="H49" s="37"/>
    </row>
    <row r="50" spans="1:8" ht="12.75">
      <c r="A50" s="24"/>
      <c r="B50" s="24"/>
      <c r="C50" s="24"/>
      <c r="D50" s="37"/>
      <c r="E50" s="37"/>
      <c r="F50" s="37"/>
      <c r="G50" s="37"/>
      <c r="H50" s="37"/>
    </row>
    <row r="51" spans="1:8" ht="12.75">
      <c r="A51" s="24"/>
      <c r="B51" s="24"/>
      <c r="C51" s="24"/>
      <c r="D51" s="37"/>
      <c r="E51" s="37"/>
      <c r="F51" s="37"/>
      <c r="G51" s="37"/>
      <c r="H51" s="37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36" t="s">
        <v>26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3" t="s">
        <v>119</v>
      </c>
      <c r="B67" s="36"/>
      <c r="C67" s="16"/>
      <c r="D67" s="16"/>
      <c r="E67" s="16"/>
      <c r="F67" s="16"/>
      <c r="G67" s="16"/>
      <c r="H67" s="10" t="s">
        <v>139</v>
      </c>
      <c r="I67" s="16"/>
      <c r="J67" s="16"/>
      <c r="K67" s="16"/>
      <c r="L67" s="16"/>
    </row>
  </sheetData>
  <mergeCells count="2">
    <mergeCell ref="D9:H9"/>
    <mergeCell ref="D31:H31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76">
      <selection activeCell="D79" sqref="D79"/>
    </sheetView>
  </sheetViews>
  <sheetFormatPr defaultColWidth="9.140625" defaultRowHeight="12.75"/>
  <cols>
    <col min="1" max="1" width="18.7109375" style="1" customWidth="1"/>
    <col min="2" max="5" width="13.7109375" style="1" customWidth="1"/>
    <col min="6" max="6" width="13.7109375" style="16" customWidth="1"/>
    <col min="7" max="7" width="13.7109375" style="1" customWidth="1"/>
    <col min="8" max="16384" width="9.140625" style="1" customWidth="1"/>
  </cols>
  <sheetData>
    <row r="1" spans="1:6" s="64" customFormat="1" ht="16.5">
      <c r="A1" s="8" t="str">
        <f>PL!A1</f>
        <v>GSB GROUP BERHAD </v>
      </c>
      <c r="F1" s="86"/>
    </row>
    <row r="2" spans="1:6" s="64" customFormat="1" ht="12.75">
      <c r="A2" s="5" t="str">
        <f>PL!A2</f>
        <v>(Company No. 287036-X)</v>
      </c>
      <c r="F2" s="86"/>
    </row>
    <row r="3" spans="1:6" s="64" customFormat="1" ht="12.75">
      <c r="A3" s="5" t="str">
        <f>PL!A3</f>
        <v>(Incorporated in Malaysia)</v>
      </c>
      <c r="F3" s="86"/>
    </row>
    <row r="4" spans="1:6" s="64" customFormat="1" ht="12.75">
      <c r="A4" s="5"/>
      <c r="F4" s="86"/>
    </row>
    <row r="5" ht="15.75">
      <c r="A5" s="95" t="s">
        <v>43</v>
      </c>
    </row>
    <row r="6" spans="1:2" ht="15.75">
      <c r="A6" s="95" t="str">
        <f>'CF-CIE'!A6</f>
        <v>For the Period Ended 31 March 2010</v>
      </c>
      <c r="B6" s="3"/>
    </row>
    <row r="7" spans="4:7" s="3" customFormat="1" ht="12.75">
      <c r="D7" s="66" t="s">
        <v>156</v>
      </c>
      <c r="F7" s="99" t="str">
        <f>D7</f>
        <v>12 months ended</v>
      </c>
      <c r="G7" s="35"/>
    </row>
    <row r="8" spans="4:7" s="3" customFormat="1" ht="12.75">
      <c r="D8" s="87">
        <v>40268</v>
      </c>
      <c r="F8" s="100">
        <v>39903</v>
      </c>
      <c r="G8" s="49"/>
    </row>
    <row r="9" spans="4:7" s="3" customFormat="1" ht="12.75">
      <c r="D9" s="85" t="s">
        <v>38</v>
      </c>
      <c r="F9" s="85" t="s">
        <v>38</v>
      </c>
      <c r="G9" s="35"/>
    </row>
    <row r="11" spans="1:12" ht="12.75">
      <c r="A11" s="1" t="s">
        <v>164</v>
      </c>
      <c r="D11" s="28">
        <f>PL!H38</f>
        <v>-720</v>
      </c>
      <c r="E11" s="28"/>
      <c r="F11" s="51">
        <f>PL!J38</f>
        <v>504</v>
      </c>
      <c r="K11" s="42"/>
      <c r="L11" s="42"/>
    </row>
    <row r="12" spans="4:6" ht="12.75">
      <c r="D12" s="28"/>
      <c r="E12" s="28"/>
      <c r="F12" s="51"/>
    </row>
    <row r="13" spans="1:6" ht="12.75">
      <c r="A13" s="55" t="s">
        <v>82</v>
      </c>
      <c r="D13" s="28"/>
      <c r="E13" s="28"/>
      <c r="F13" s="51"/>
    </row>
    <row r="14" spans="1:11" ht="12.75">
      <c r="A14" s="24" t="s">
        <v>83</v>
      </c>
      <c r="D14" s="67">
        <v>1948</v>
      </c>
      <c r="E14" s="28"/>
      <c r="F14" s="101">
        <v>1999</v>
      </c>
      <c r="K14" s="42"/>
    </row>
    <row r="15" spans="1:11" ht="12.75">
      <c r="A15" s="24" t="s">
        <v>107</v>
      </c>
      <c r="D15" s="68">
        <v>287</v>
      </c>
      <c r="E15" s="28"/>
      <c r="F15" s="102">
        <v>287</v>
      </c>
      <c r="K15" s="42"/>
    </row>
    <row r="16" spans="1:11" ht="12.75">
      <c r="A16" s="24" t="s">
        <v>79</v>
      </c>
      <c r="D16" s="68">
        <v>60</v>
      </c>
      <c r="E16" s="28"/>
      <c r="F16" s="102">
        <v>59</v>
      </c>
      <c r="K16" s="42"/>
    </row>
    <row r="17" spans="1:11" ht="12.75">
      <c r="A17" s="24" t="s">
        <v>27</v>
      </c>
      <c r="D17" s="68">
        <v>755</v>
      </c>
      <c r="E17" s="28"/>
      <c r="F17" s="102">
        <v>926</v>
      </c>
      <c r="I17" s="42"/>
      <c r="K17" s="42"/>
    </row>
    <row r="18" spans="1:11" ht="12.75">
      <c r="A18" s="24" t="s">
        <v>84</v>
      </c>
      <c r="D18" s="68">
        <v>57</v>
      </c>
      <c r="E18" s="28"/>
      <c r="F18" s="102">
        <v>2</v>
      </c>
      <c r="K18" s="42"/>
    </row>
    <row r="19" spans="1:11" ht="12.75">
      <c r="A19" s="24" t="s">
        <v>145</v>
      </c>
      <c r="D19" s="68">
        <v>66</v>
      </c>
      <c r="E19" s="28"/>
      <c r="F19" s="102">
        <v>56</v>
      </c>
      <c r="K19" s="42"/>
    </row>
    <row r="20" spans="1:11" ht="12.75">
      <c r="A20" s="24" t="s">
        <v>157</v>
      </c>
      <c r="D20" s="68"/>
      <c r="E20" s="28"/>
      <c r="F20" s="102">
        <v>202</v>
      </c>
      <c r="K20" s="42"/>
    </row>
    <row r="21" spans="1:11" ht="12.75">
      <c r="A21" s="24" t="s">
        <v>116</v>
      </c>
      <c r="D21" s="68">
        <v>0</v>
      </c>
      <c r="E21" s="28"/>
      <c r="F21" s="102">
        <v>350</v>
      </c>
      <c r="G21" s="19"/>
      <c r="K21" s="42"/>
    </row>
    <row r="22" spans="1:11" ht="12.75">
      <c r="A22" s="24" t="s">
        <v>161</v>
      </c>
      <c r="D22" s="69">
        <v>-65</v>
      </c>
      <c r="E22" s="28"/>
      <c r="F22" s="103">
        <v>-138</v>
      </c>
      <c r="K22" s="42"/>
    </row>
    <row r="23" spans="4:11" ht="12.75">
      <c r="D23" s="70">
        <f>SUM(D14:D22)</f>
        <v>3108</v>
      </c>
      <c r="E23" s="53"/>
      <c r="F23" s="70">
        <f>SUM(F14:F22)</f>
        <v>3743</v>
      </c>
      <c r="K23" s="42"/>
    </row>
    <row r="24" spans="1:11" ht="12.75">
      <c r="A24" s="1" t="s">
        <v>28</v>
      </c>
      <c r="D24" s="56">
        <f>+D11+D23</f>
        <v>2388</v>
      </c>
      <c r="E24" s="53"/>
      <c r="F24" s="104">
        <f>+F11+F23</f>
        <v>4247</v>
      </c>
      <c r="K24" s="42"/>
    </row>
    <row r="25" spans="4:11" ht="12.75">
      <c r="D25" s="28"/>
      <c r="E25" s="28"/>
      <c r="F25" s="51"/>
      <c r="K25" s="42"/>
    </row>
    <row r="26" spans="1:11" ht="12.75">
      <c r="A26" s="55" t="s">
        <v>29</v>
      </c>
      <c r="D26" s="28"/>
      <c r="E26" s="28"/>
      <c r="F26" s="51"/>
      <c r="K26" s="42"/>
    </row>
    <row r="27" spans="1:11" ht="12.75">
      <c r="A27" s="1" t="s">
        <v>30</v>
      </c>
      <c r="D27" s="67">
        <v>8</v>
      </c>
      <c r="E27" s="28"/>
      <c r="F27" s="101">
        <v>54</v>
      </c>
      <c r="I27" s="42"/>
      <c r="K27" s="42"/>
    </row>
    <row r="28" spans="1:11" ht="12.75">
      <c r="A28" s="1" t="s">
        <v>31</v>
      </c>
      <c r="B28" s="42"/>
      <c r="D28" s="68">
        <v>-4072</v>
      </c>
      <c r="E28" s="28"/>
      <c r="F28" s="102">
        <v>4925</v>
      </c>
      <c r="K28" s="42"/>
    </row>
    <row r="29" spans="1:11" ht="12.75">
      <c r="A29" s="1" t="s">
        <v>32</v>
      </c>
      <c r="D29" s="68">
        <v>-131</v>
      </c>
      <c r="E29" s="28"/>
      <c r="F29" s="102">
        <v>-521</v>
      </c>
      <c r="I29" s="42"/>
      <c r="K29" s="42"/>
    </row>
    <row r="30" spans="1:11" ht="12.75">
      <c r="A30" s="1" t="s">
        <v>81</v>
      </c>
      <c r="D30" s="69">
        <v>4015</v>
      </c>
      <c r="E30" s="28"/>
      <c r="F30" s="108">
        <v>-3040</v>
      </c>
      <c r="K30" s="42"/>
    </row>
    <row r="31" spans="3:11" ht="12.75">
      <c r="C31" s="42"/>
      <c r="D31" s="53">
        <f>SUM(D27:D30)</f>
        <v>-180</v>
      </c>
      <c r="E31" s="53"/>
      <c r="F31" s="53">
        <f>SUM(F27:F30)</f>
        <v>1418</v>
      </c>
      <c r="G31" s="42"/>
      <c r="K31" s="42"/>
    </row>
    <row r="32" spans="4:11" ht="12.75">
      <c r="D32" s="31"/>
      <c r="E32" s="28"/>
      <c r="F32" s="106"/>
      <c r="K32" s="42"/>
    </row>
    <row r="33" spans="1:11" ht="12.75">
      <c r="A33" s="1" t="s">
        <v>150</v>
      </c>
      <c r="D33" s="56">
        <f>+D24+D31</f>
        <v>2208</v>
      </c>
      <c r="E33" s="56"/>
      <c r="F33" s="11">
        <f>+F24+F31</f>
        <v>5665</v>
      </c>
      <c r="K33" s="42"/>
    </row>
    <row r="34" spans="4:11" ht="12.75">
      <c r="D34" s="28"/>
      <c r="E34" s="28"/>
      <c r="F34" s="51"/>
      <c r="K34" s="42"/>
    </row>
    <row r="35" spans="1:11" ht="12.75">
      <c r="A35" s="1" t="s">
        <v>33</v>
      </c>
      <c r="D35" s="28">
        <f>-D17</f>
        <v>-755</v>
      </c>
      <c r="E35" s="28"/>
      <c r="F35" s="51">
        <f>-F17</f>
        <v>-926</v>
      </c>
      <c r="K35" s="42"/>
    </row>
    <row r="36" spans="1:11" ht="12.75">
      <c r="A36" s="1" t="s">
        <v>80</v>
      </c>
      <c r="D36" s="28">
        <v>0</v>
      </c>
      <c r="E36" s="28"/>
      <c r="F36" s="51">
        <v>2</v>
      </c>
      <c r="K36" s="42"/>
    </row>
    <row r="37" spans="1:11" ht="12.75">
      <c r="A37" s="1" t="s">
        <v>34</v>
      </c>
      <c r="D37" s="28">
        <v>-305</v>
      </c>
      <c r="E37" s="32"/>
      <c r="F37" s="51">
        <v>-405</v>
      </c>
      <c r="K37" s="42"/>
    </row>
    <row r="38" spans="1:11" ht="12.75">
      <c r="A38" s="3" t="s">
        <v>172</v>
      </c>
      <c r="D38" s="54">
        <f>SUM(D33:D37)</f>
        <v>1148</v>
      </c>
      <c r="E38" s="53"/>
      <c r="F38" s="54">
        <f>SUM(F33:F37)</f>
        <v>4336</v>
      </c>
      <c r="K38" s="42"/>
    </row>
    <row r="39" spans="4:11" ht="12.75">
      <c r="D39" s="28"/>
      <c r="E39" s="32"/>
      <c r="F39" s="51"/>
      <c r="K39" s="42"/>
    </row>
    <row r="40" spans="1:11" ht="12.75">
      <c r="A40" s="79" t="s">
        <v>35</v>
      </c>
      <c r="D40" s="28"/>
      <c r="E40" s="28"/>
      <c r="F40" s="51"/>
      <c r="K40" s="42"/>
    </row>
    <row r="41" spans="1:11" ht="12.75">
      <c r="A41" s="1" t="s">
        <v>91</v>
      </c>
      <c r="D41" s="67">
        <v>-312</v>
      </c>
      <c r="E41" s="28"/>
      <c r="F41" s="101">
        <v>-354</v>
      </c>
      <c r="J41" s="42"/>
      <c r="K41" s="42"/>
    </row>
    <row r="42" spans="1:11" ht="12.75">
      <c r="A42" s="1" t="s">
        <v>92</v>
      </c>
      <c r="D42" s="68">
        <v>0</v>
      </c>
      <c r="E42" s="28"/>
      <c r="F42" s="102">
        <v>-3021</v>
      </c>
      <c r="J42" s="42"/>
      <c r="K42" s="42"/>
    </row>
    <row r="43" spans="1:11" ht="12.75">
      <c r="A43" s="1" t="s">
        <v>146</v>
      </c>
      <c r="D43" s="68">
        <v>210</v>
      </c>
      <c r="E43" s="28"/>
      <c r="F43" s="102">
        <v>2078</v>
      </c>
      <c r="J43" s="42"/>
      <c r="K43" s="42"/>
    </row>
    <row r="44" spans="1:11" ht="12.75">
      <c r="A44" s="1" t="s">
        <v>158</v>
      </c>
      <c r="D44" s="68">
        <v>0</v>
      </c>
      <c r="E44" s="28"/>
      <c r="F44" s="102">
        <v>100</v>
      </c>
      <c r="J44" s="42"/>
      <c r="K44" s="42"/>
    </row>
    <row r="45" spans="1:11" ht="12.75">
      <c r="A45" s="1" t="s">
        <v>159</v>
      </c>
      <c r="D45" s="68">
        <v>0</v>
      </c>
      <c r="E45" s="28"/>
      <c r="F45" s="102">
        <v>2</v>
      </c>
      <c r="J45" s="42"/>
      <c r="K45" s="42"/>
    </row>
    <row r="46" spans="1:11" s="16" customFormat="1" ht="12.75">
      <c r="A46" s="16" t="s">
        <v>143</v>
      </c>
      <c r="D46" s="102">
        <v>-48</v>
      </c>
      <c r="E46" s="51"/>
      <c r="F46" s="102">
        <v>0</v>
      </c>
      <c r="J46" s="62"/>
      <c r="K46" s="62"/>
    </row>
    <row r="47" spans="1:11" ht="12.75">
      <c r="A47" s="1" t="s">
        <v>162</v>
      </c>
      <c r="D47" s="69">
        <f>-D22</f>
        <v>65</v>
      </c>
      <c r="E47" s="28"/>
      <c r="F47" s="103">
        <f>-F22</f>
        <v>138</v>
      </c>
      <c r="K47" s="42"/>
    </row>
    <row r="48" spans="1:11" ht="12.75">
      <c r="A48" s="3" t="s">
        <v>171</v>
      </c>
      <c r="D48" s="53">
        <f>SUM(D41:D47)</f>
        <v>-85</v>
      </c>
      <c r="E48" s="53"/>
      <c r="F48" s="53">
        <f>SUM(F41:F47)</f>
        <v>-1057</v>
      </c>
      <c r="K48" s="42"/>
    </row>
    <row r="49" spans="4:11" ht="12.75">
      <c r="D49" s="28"/>
      <c r="E49" s="28"/>
      <c r="F49" s="51"/>
      <c r="K49" s="42"/>
    </row>
    <row r="50" spans="1:11" ht="12.75">
      <c r="A50" s="79" t="s">
        <v>36</v>
      </c>
      <c r="D50" s="28"/>
      <c r="E50" s="28"/>
      <c r="F50" s="51"/>
      <c r="K50" s="42"/>
    </row>
    <row r="51" spans="1:11" ht="12.75">
      <c r="A51" s="1" t="s">
        <v>149</v>
      </c>
      <c r="D51" s="67">
        <v>-411</v>
      </c>
      <c r="E51" s="28"/>
      <c r="F51" s="101">
        <v>-631</v>
      </c>
      <c r="K51" s="42"/>
    </row>
    <row r="52" spans="1:11" ht="12.75">
      <c r="A52" s="1" t="s">
        <v>163</v>
      </c>
      <c r="D52" s="68">
        <v>1000</v>
      </c>
      <c r="E52" s="28"/>
      <c r="F52" s="102"/>
      <c r="K52" s="42"/>
    </row>
    <row r="53" spans="1:11" ht="12.75">
      <c r="A53" s="1" t="s">
        <v>136</v>
      </c>
      <c r="D53" s="68">
        <v>-2817</v>
      </c>
      <c r="E53" s="28"/>
      <c r="F53" s="102">
        <v>922</v>
      </c>
      <c r="K53" s="42"/>
    </row>
    <row r="54" spans="1:11" ht="12.75">
      <c r="A54" s="1" t="s">
        <v>137</v>
      </c>
      <c r="D54" s="69">
        <v>-370</v>
      </c>
      <c r="E54" s="28"/>
      <c r="F54" s="103">
        <v>-508</v>
      </c>
      <c r="K54" s="42"/>
    </row>
    <row r="55" spans="1:11" ht="12.75">
      <c r="A55" s="3" t="s">
        <v>102</v>
      </c>
      <c r="D55" s="53">
        <f>SUM(D51:D54)</f>
        <v>-2598</v>
      </c>
      <c r="E55" s="53"/>
      <c r="F55" s="53">
        <f>SUM(F51:F54)</f>
        <v>-217</v>
      </c>
      <c r="K55" s="42"/>
    </row>
    <row r="56" spans="4:11" ht="12.75">
      <c r="D56" s="28"/>
      <c r="E56" s="28"/>
      <c r="F56" s="51"/>
      <c r="K56" s="42"/>
    </row>
    <row r="57" spans="1:11" ht="12.75">
      <c r="A57" s="1" t="s">
        <v>103</v>
      </c>
      <c r="D57" s="28"/>
      <c r="E57" s="28"/>
      <c r="F57" s="51"/>
      <c r="K57" s="42"/>
    </row>
    <row r="58" spans="1:11" ht="12.75">
      <c r="A58" s="1" t="s">
        <v>104</v>
      </c>
      <c r="D58" s="53">
        <f>+D38+D48+D55</f>
        <v>-1535</v>
      </c>
      <c r="E58" s="53"/>
      <c r="F58" s="53">
        <f>+F38+F48+F55</f>
        <v>3062</v>
      </c>
      <c r="K58" s="42"/>
    </row>
    <row r="59" spans="4:11" ht="12.75">
      <c r="D59" s="28"/>
      <c r="E59" s="28"/>
      <c r="F59" s="51"/>
      <c r="K59" s="42"/>
    </row>
    <row r="60" spans="1:11" ht="12.75">
      <c r="A60" s="1" t="s">
        <v>98</v>
      </c>
      <c r="D60" s="28">
        <v>0</v>
      </c>
      <c r="E60" s="28"/>
      <c r="F60" s="51">
        <v>-124</v>
      </c>
      <c r="K60" s="42"/>
    </row>
    <row r="61" spans="1:11" ht="12.75">
      <c r="A61" s="1" t="s">
        <v>113</v>
      </c>
      <c r="D61" s="28">
        <v>6814</v>
      </c>
      <c r="E61" s="32"/>
      <c r="F61" s="51">
        <v>3876</v>
      </c>
      <c r="K61" s="42"/>
    </row>
    <row r="62" spans="1:11" ht="12.75">
      <c r="A62" s="3" t="s">
        <v>114</v>
      </c>
      <c r="C62" s="22"/>
      <c r="D62" s="54">
        <f>SUM(D58:D61)</f>
        <v>5279</v>
      </c>
      <c r="E62" s="53"/>
      <c r="F62" s="105">
        <f>SUM(F58:F61)</f>
        <v>6814</v>
      </c>
      <c r="G62" s="22"/>
      <c r="K62" s="42"/>
    </row>
    <row r="63" spans="1:11" ht="12.75">
      <c r="A63" s="3"/>
      <c r="C63" s="22"/>
      <c r="D63" s="28"/>
      <c r="E63" s="32"/>
      <c r="F63" s="51"/>
      <c r="G63" s="22"/>
      <c r="K63" s="42"/>
    </row>
    <row r="64" spans="1:11" ht="12.75">
      <c r="A64" s="3" t="s">
        <v>99</v>
      </c>
      <c r="D64" s="28"/>
      <c r="E64" s="32"/>
      <c r="F64" s="51"/>
      <c r="K64" s="42"/>
    </row>
    <row r="65" spans="1:11" ht="12.75">
      <c r="A65" s="3"/>
      <c r="D65" s="28"/>
      <c r="E65" s="32"/>
      <c r="F65" s="51"/>
      <c r="K65" s="42"/>
    </row>
    <row r="66" spans="1:11" ht="12.75">
      <c r="A66" s="1" t="s">
        <v>105</v>
      </c>
      <c r="D66" s="28">
        <f>+'BS'!E29-'BS'!E50</f>
        <v>1736</v>
      </c>
      <c r="E66" s="32"/>
      <c r="F66" s="51">
        <v>3983</v>
      </c>
      <c r="K66" s="42"/>
    </row>
    <row r="67" spans="1:11" ht="12.75">
      <c r="A67" s="1" t="s">
        <v>106</v>
      </c>
      <c r="D67" s="31">
        <f>+'BS'!E28</f>
        <v>3543</v>
      </c>
      <c r="E67" s="32"/>
      <c r="F67" s="106">
        <v>2609</v>
      </c>
      <c r="K67" s="42"/>
    </row>
    <row r="68" spans="4:11" ht="12.75">
      <c r="D68" s="56">
        <f>SUM(D66:D67)</f>
        <v>5279</v>
      </c>
      <c r="E68" s="53"/>
      <c r="F68" s="104">
        <f>SUM(F66:F67)</f>
        <v>6592</v>
      </c>
      <c r="K68" s="42"/>
    </row>
    <row r="69" spans="1:11" ht="12.75">
      <c r="A69" s="1" t="s">
        <v>100</v>
      </c>
      <c r="D69" s="28">
        <v>0</v>
      </c>
      <c r="E69" s="32"/>
      <c r="F69" s="51">
        <v>222</v>
      </c>
      <c r="K69" s="42"/>
    </row>
    <row r="70" spans="4:11" ht="12.75">
      <c r="D70" s="54">
        <f>SUM(D68:D69)</f>
        <v>5279</v>
      </c>
      <c r="E70" s="53"/>
      <c r="F70" s="107">
        <f>SUM(F68:F69)</f>
        <v>6814</v>
      </c>
      <c r="K70" s="42"/>
    </row>
    <row r="71" spans="1:11" ht="12.75">
      <c r="A71" s="92"/>
      <c r="F71" s="51"/>
      <c r="K71" s="42"/>
    </row>
    <row r="72" ht="12.75">
      <c r="A72" s="3" t="s">
        <v>37</v>
      </c>
    </row>
    <row r="73" spans="1:6" ht="12.75">
      <c r="A73" s="3" t="s">
        <v>118</v>
      </c>
      <c r="F73" s="10" t="s">
        <v>140</v>
      </c>
    </row>
    <row r="75" spans="1:4" ht="12.75">
      <c r="A75" s="4"/>
      <c r="D75" s="42"/>
    </row>
    <row r="76" spans="4:6" ht="12.75">
      <c r="D76" s="42"/>
      <c r="F76" s="42"/>
    </row>
  </sheetData>
  <printOptions horizontalCentered="1"/>
  <pageMargins left="0.75" right="0.31" top="0.5" bottom="0.34" header="0.3" footer="0.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B840KWJ</cp:lastModifiedBy>
  <cp:lastPrinted>2010-05-26T11:46:03Z</cp:lastPrinted>
  <dcterms:created xsi:type="dcterms:W3CDTF">1999-10-15T08:00:31Z</dcterms:created>
  <dcterms:modified xsi:type="dcterms:W3CDTF">2010-05-27T06:28:29Z</dcterms:modified>
  <cp:category/>
  <cp:version/>
  <cp:contentType/>
  <cp:contentStatus/>
</cp:coreProperties>
</file>