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3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'BS'!$A$1:$G$68</definedName>
    <definedName name="_xlnm.Print_Area" localSheetId="3">'CF'!$A$1:$H$58</definedName>
    <definedName name="_xlnm.Print_Area" localSheetId="0">'PL'!$A$1:$G$50</definedName>
  </definedNames>
  <calcPr fullCalcOnLoad="1"/>
</workbook>
</file>

<file path=xl/sharedStrings.xml><?xml version="1.0" encoding="utf-8"?>
<sst xmlns="http://schemas.openxmlformats.org/spreadsheetml/2006/main" count="162" uniqueCount="117">
  <si>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</si>
  <si>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</si>
  <si>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</si>
  <si>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</si>
  <si>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</si>
  <si>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</si>
  <si>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</si>
  <si>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</si>
  <si>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</si>
  <si>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</si>
  <si>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</si>
  <si>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</si>
  <si>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</si>
  <si>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</si>
  <si>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</si>
  <si>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</si>
  <si>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</si>
  <si>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</si>
  <si>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</si>
  <si>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</si>
  <si>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</si>
  <si>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</si>
  <si>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</si>
  <si>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</si>
  <si>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</si>
  <si>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</si>
  <si>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</si>
  <si>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</si>
  <si>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</si>
  <si>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</si>
  <si>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</si>
  <si>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</si>
  <si>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</si>
  <si>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</si>
  <si>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</si>
  <si>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</si>
  <si>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</si>
  <si>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</si>
  <si>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</si>
  <si>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</si>
  <si>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</si>
  <si>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</si>
  <si>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</si>
  <si>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</si>
  <si>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</si>
  <si>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</si>
  <si>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</si>
  <si>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</si>
  <si>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</si>
  <si>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</si>
  <si>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</si>
  <si>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</si>
  <si>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</si>
  <si>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</si>
  <si>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</si>
  <si>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</si>
  <si>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</si>
  <si>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</si>
  <si>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</si>
  <si>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</si>
  <si>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</si>
  <si>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</si>
  <si>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</si>
  <si>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</si>
  <si>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</si>
  <si>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</si>
  <si>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</si>
  <si>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</si>
  <si>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</si>
  <si>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</si>
  <si>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</si>
  <si>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</si>
  <si>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</si>
  <si>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</si>
  <si>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</si>
  <si>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3 MONTHS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</si>
  <si>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</si>
  <si>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</si>
  <si>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</si>
  <si>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</si>
  <si>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</si>
  <si>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</si>
  <si>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</si>
  <si>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</si>
  <si>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</si>
  <si>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</si>
  <si>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</si>
  <si>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</si>
  <si>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</si>
  <si>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</si>
  <si>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</si>
  <si>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At 1.7.2005</t>
  </si>
  <si>
    <t xml:space="preserve">Proceeds of property, plant and equipment </t>
  </si>
  <si>
    <t>Tax Recoverable</t>
  </si>
  <si>
    <t>for the year ended 30th June 2006 )</t>
  </si>
  <si>
    <t>30.6.2006</t>
  </si>
  <si>
    <t>At 1.7.2006</t>
  </si>
  <si>
    <t>Annual Financial Report for the year ended 30th June 2006 )</t>
  </si>
  <si>
    <t>Net assets per share (RM)</t>
  </si>
  <si>
    <t>At 1.7.2006 (restated)</t>
  </si>
  <si>
    <t>- effects of adopting FRS 116</t>
  </si>
  <si>
    <t>Effects of adopting FRS 140</t>
  </si>
  <si>
    <t>At 1.7.2005 (restated)</t>
  </si>
  <si>
    <t>Quarterly financial report for first financial quarter ended 31 December 2006</t>
  </si>
  <si>
    <t>CONDENSED CONSOLIDATED INCOME STATEMENTS FOR THE QUARTER ENDED 31 DECEMBER 2006</t>
  </si>
  <si>
    <t>(RESTATED)#</t>
  </si>
  <si>
    <t xml:space="preserve"># Certain figures in 2006 have been restated for comparative purposes in accordance with the new and revised Financial </t>
  </si>
  <si>
    <t>Reporting Standards adopted by the Group with effect from 1 July 2006 (see Note 2)</t>
  </si>
  <si>
    <t>As previously reported</t>
  </si>
  <si>
    <t>Adjusted retrospectively:-</t>
  </si>
  <si>
    <t>Adjusted prospectively:-</t>
  </si>
  <si>
    <t>31.12.2006</t>
  </si>
  <si>
    <t>31.12.2005</t>
  </si>
  <si>
    <t>CONDENSED CONSOLIDATED BALANCE SHEETS AS AT  31 DECEMBER 2006</t>
  </si>
  <si>
    <t>At 31.12.2005 (restated)</t>
  </si>
  <si>
    <t>At 31.12.2006</t>
  </si>
  <si>
    <t>CONDENSED CONSOLIDATED CASH FLOW STATEMENT FOR THE QUARTER ENDED 31 DECEMBER 2006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</si>
</sst>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_(* #,##0.000_);_(* \(#,##0.000\);_(* &quot;-&quot;???_);_(@_)"/>
    <numFmt numFmtId="178" formatCode="0.0%"/>
    <numFmt numFmtId="179" formatCode="_-* #,##0.0_-;\-* #,##0.0_-;_-* &quot;-&quot;?_-;_-@_-"/>
    <numFmt numFmtId="180" formatCode="_-* #,##0.000_-;\-* #,##0.000_-;_-* &quot;-&quot;???_-;_-@_-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0" fontId="0" fillId="0" borderId="7" xfId="0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171" fontId="0" fillId="0" borderId="2" xfId="15" applyFont="1" applyBorder="1" applyAlignment="1">
      <alignment/>
    </xf>
    <xf numFmtId="0" fontId="0" fillId="0" borderId="1" xfId="0" applyBorder="1" applyAlignment="1">
      <alignment horizontal="center"/>
    </xf>
    <xf numFmtId="174" fontId="0" fillId="0" borderId="7" xfId="15" applyNumberFormat="1" applyBorder="1" applyAlignment="1">
      <alignment/>
    </xf>
    <xf numFmtId="172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9" fontId="0" fillId="0" borderId="0" xfId="21" applyFont="1" applyAlignment="1">
      <alignment/>
    </xf>
    <xf numFmtId="174" fontId="0" fillId="0" borderId="3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4" fontId="0" fillId="0" borderId="0" xfId="15" applyNumberForma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8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17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74" fontId="0" fillId="0" borderId="4" xfId="15" applyNumberFormat="1" applyFont="1" applyFill="1" applyBorder="1" applyAlignment="1">
      <alignment/>
    </xf>
    <xf numFmtId="174" fontId="0" fillId="0" borderId="5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174" fontId="0" fillId="0" borderId="2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74" fontId="0" fillId="0" borderId="0" xfId="15" applyNumberForma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174" fontId="0" fillId="0" borderId="1" xfId="15" applyNumberFormat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workbookViewId="0" topLeftCell="A16">
      <selection activeCell="C42" sqref="C42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12" customWidth="1"/>
    <col min="4" max="4" width="16.421875" style="12" customWidth="1"/>
    <col min="5" max="5" width="6.57421875" style="0" customWidth="1"/>
    <col min="6" max="6" width="14.57421875" style="12" customWidth="1"/>
    <col min="7" max="7" width="16.421875" style="12" customWidth="1"/>
  </cols>
  <sheetData>
    <row r="1" spans="2:15" ht="12.75">
      <c r="B1" s="1"/>
      <c r="C1" s="11"/>
      <c r="D1" s="11"/>
      <c r="E1" s="1"/>
      <c r="F1" s="11"/>
      <c r="G1" s="11"/>
      <c r="H1" s="1"/>
      <c r="I1" s="1"/>
      <c r="J1" s="1"/>
      <c r="K1" s="1"/>
      <c r="L1" s="1"/>
      <c r="M1" s="1"/>
      <c r="N1" s="1"/>
      <c r="O1" s="1"/>
    </row>
    <row r="2" spans="1:15" ht="19.5">
      <c r="A2" s="13"/>
      <c r="B2" s="13"/>
      <c r="C2" s="5"/>
      <c r="D2" s="14" t="s">
        <v>47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15"/>
      <c r="B3" s="15"/>
      <c r="C3" s="16"/>
      <c r="D3" s="9" t="s">
        <v>48</v>
      </c>
      <c r="E3" s="16"/>
      <c r="F3" s="16"/>
      <c r="G3" s="16"/>
      <c r="H3" s="16"/>
      <c r="I3" s="16"/>
      <c r="J3" s="16"/>
      <c r="K3" s="16"/>
      <c r="L3" s="16"/>
      <c r="M3" s="16"/>
      <c r="N3" s="1"/>
      <c r="O3" s="1"/>
    </row>
    <row r="4" spans="1:15" ht="12.75">
      <c r="A4" s="15"/>
      <c r="B4" s="15"/>
      <c r="C4" s="8"/>
      <c r="D4" s="8" t="s">
        <v>65</v>
      </c>
      <c r="E4" s="16"/>
      <c r="F4" s="16"/>
      <c r="G4" s="16"/>
      <c r="H4" s="16"/>
      <c r="I4" s="16"/>
      <c r="J4" s="16"/>
      <c r="K4" s="16"/>
      <c r="L4" s="16"/>
      <c r="M4" s="16"/>
      <c r="N4" s="1"/>
      <c r="O4" s="1"/>
    </row>
    <row r="5" spans="1:15" ht="12.75">
      <c r="A5" s="15"/>
      <c r="B5" s="15"/>
      <c r="C5" s="8"/>
      <c r="D5" s="8"/>
      <c r="E5" s="16"/>
      <c r="F5" s="16"/>
      <c r="G5" s="16"/>
      <c r="H5" s="16"/>
      <c r="I5" s="16"/>
      <c r="J5" s="16"/>
      <c r="K5" s="16"/>
      <c r="L5" s="16"/>
      <c r="M5" s="16"/>
      <c r="N5" s="1"/>
      <c r="O5" s="1"/>
    </row>
    <row r="6" spans="1:15" ht="12.75">
      <c r="A6" s="6" t="s">
        <v>103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"/>
      <c r="O6" s="1"/>
    </row>
    <row r="7" spans="1:15" ht="12.75">
      <c r="A7" s="15" t="s">
        <v>49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"/>
      <c r="O7" s="1"/>
    </row>
    <row r="8" spans="1:13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>
      <c r="A9" s="15" t="s">
        <v>104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6" t="s">
        <v>15</v>
      </c>
      <c r="D11" s="15"/>
      <c r="E11" s="15"/>
      <c r="F11" s="16" t="s">
        <v>72</v>
      </c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6" t="s">
        <v>9</v>
      </c>
      <c r="D12" s="16" t="s">
        <v>12</v>
      </c>
      <c r="E12" s="15"/>
      <c r="F12" s="16" t="s">
        <v>9</v>
      </c>
      <c r="G12" s="16" t="s">
        <v>12</v>
      </c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6" t="s">
        <v>10</v>
      </c>
      <c r="D13" s="16" t="s">
        <v>13</v>
      </c>
      <c r="E13" s="15"/>
      <c r="F13" s="16" t="s">
        <v>10</v>
      </c>
      <c r="G13" s="16" t="s">
        <v>13</v>
      </c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6" t="s">
        <v>11</v>
      </c>
      <c r="D14" s="16" t="s">
        <v>14</v>
      </c>
      <c r="E14" s="15"/>
      <c r="F14" s="16" t="s">
        <v>16</v>
      </c>
      <c r="G14" s="16" t="s">
        <v>14</v>
      </c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6"/>
      <c r="D15" s="16" t="s">
        <v>11</v>
      </c>
      <c r="E15" s="15"/>
      <c r="F15" s="16"/>
      <c r="G15" s="16" t="s">
        <v>17</v>
      </c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6"/>
      <c r="D16" s="16" t="s">
        <v>105</v>
      </c>
      <c r="E16" s="15"/>
      <c r="F16" s="16"/>
      <c r="G16" s="16" t="str">
        <f>D16</f>
        <v>(RESTATED)#</v>
      </c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30" t="str">
        <f>F17</f>
        <v>31.12.2006</v>
      </c>
      <c r="D17" s="30" t="str">
        <f>G17</f>
        <v>31.12.2005</v>
      </c>
      <c r="E17" s="15"/>
      <c r="F17" s="30" t="s">
        <v>111</v>
      </c>
      <c r="G17" s="30" t="s">
        <v>112</v>
      </c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6" t="s">
        <v>24</v>
      </c>
      <c r="D18" s="16" t="s">
        <v>24</v>
      </c>
      <c r="E18" s="15"/>
      <c r="F18" s="16" t="s">
        <v>24</v>
      </c>
      <c r="G18" s="16" t="s">
        <v>24</v>
      </c>
      <c r="H18" s="15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.75">
      <c r="A20" s="15" t="s">
        <v>0</v>
      </c>
      <c r="B20" s="15"/>
      <c r="C20" s="17">
        <f>67166-34205</f>
        <v>32961</v>
      </c>
      <c r="D20" s="17">
        <v>34874</v>
      </c>
      <c r="E20" s="17"/>
      <c r="F20" s="17">
        <v>67166</v>
      </c>
      <c r="G20" s="17">
        <v>67063</v>
      </c>
      <c r="H20" s="15"/>
      <c r="I20" s="15"/>
      <c r="J20" s="15"/>
      <c r="K20" s="15"/>
      <c r="L20" s="15"/>
      <c r="M20" s="15"/>
    </row>
    <row r="21" spans="1:13" ht="12.75">
      <c r="A21" s="15"/>
      <c r="B21" s="15"/>
      <c r="C21" s="17"/>
      <c r="D21" s="17"/>
      <c r="E21" s="17"/>
      <c r="F21" s="17"/>
      <c r="G21" s="17"/>
      <c r="H21" s="15"/>
      <c r="I21" s="15"/>
      <c r="J21" s="15"/>
      <c r="K21" s="15"/>
      <c r="L21" s="15"/>
      <c r="M21" s="15"/>
    </row>
    <row r="22" spans="1:13" ht="12.75">
      <c r="A22" s="15" t="s">
        <v>1</v>
      </c>
      <c r="B22" s="15"/>
      <c r="C22" s="17">
        <f>-59806-(-28600-730-82-742-188)</f>
        <v>-29464</v>
      </c>
      <c r="D22" s="17">
        <v>-30376</v>
      </c>
      <c r="E22" s="17"/>
      <c r="F22" s="17">
        <v>-59806</v>
      </c>
      <c r="G22" s="17">
        <v>-58602</v>
      </c>
      <c r="H22" s="15"/>
      <c r="I22" s="15"/>
      <c r="J22" s="15"/>
      <c r="K22" s="15"/>
      <c r="L22" s="15"/>
      <c r="M22" s="15"/>
    </row>
    <row r="23" spans="1:13" ht="12.75">
      <c r="A23" s="15"/>
      <c r="B23" s="41"/>
      <c r="C23" s="17"/>
      <c r="D23" s="17"/>
      <c r="E23" s="41"/>
      <c r="F23" s="17"/>
      <c r="G23" s="17"/>
      <c r="H23" s="15"/>
      <c r="I23" s="15"/>
      <c r="J23" s="15"/>
      <c r="K23" s="15"/>
      <c r="L23" s="15"/>
      <c r="M23" s="15"/>
    </row>
    <row r="24" spans="1:13" ht="12.75">
      <c r="A24" s="15" t="s">
        <v>2</v>
      </c>
      <c r="B24" s="15"/>
      <c r="C24" s="17">
        <f>667-327</f>
        <v>340</v>
      </c>
      <c r="D24" s="17">
        <v>280</v>
      </c>
      <c r="E24" s="17"/>
      <c r="F24" s="17">
        <v>667</v>
      </c>
      <c r="G24" s="17">
        <v>838</v>
      </c>
      <c r="H24" s="15"/>
      <c r="I24" s="15"/>
      <c r="J24" s="15"/>
      <c r="K24" s="15"/>
      <c r="L24" s="15"/>
      <c r="M24" s="15"/>
    </row>
    <row r="25" spans="1:13" ht="12.75">
      <c r="A25" s="15"/>
      <c r="B25" s="15"/>
      <c r="C25" s="18"/>
      <c r="D25" s="18"/>
      <c r="E25" s="18"/>
      <c r="F25" s="18"/>
      <c r="G25" s="18"/>
      <c r="H25" s="15"/>
      <c r="I25" s="15"/>
      <c r="J25" s="15"/>
      <c r="K25" s="15"/>
      <c r="L25" s="15"/>
      <c r="M25" s="15"/>
    </row>
    <row r="26" spans="1:13" ht="12.75">
      <c r="A26" s="15" t="s">
        <v>18</v>
      </c>
      <c r="B26" s="15"/>
      <c r="C26" s="17">
        <f>C20+C22+C24</f>
        <v>3837</v>
      </c>
      <c r="D26" s="17">
        <f>D20+D22+D24</f>
        <v>4778</v>
      </c>
      <c r="E26" s="17"/>
      <c r="F26" s="17">
        <f>F20+F22+F24</f>
        <v>8027</v>
      </c>
      <c r="G26" s="17">
        <f>G20+G22+G24</f>
        <v>9299</v>
      </c>
      <c r="H26" s="15"/>
      <c r="I26" s="15"/>
      <c r="J26" s="15"/>
      <c r="K26" s="15"/>
      <c r="L26" s="15"/>
      <c r="M26" s="15"/>
    </row>
    <row r="27" spans="1:13" ht="12.75">
      <c r="A27" s="15"/>
      <c r="B27" s="15"/>
      <c r="C27" s="17"/>
      <c r="D27" s="17"/>
      <c r="E27" s="17"/>
      <c r="F27" s="17"/>
      <c r="G27" s="17"/>
      <c r="H27" s="15"/>
      <c r="I27" s="15"/>
      <c r="J27" s="15"/>
      <c r="K27" s="15"/>
      <c r="L27" s="15"/>
      <c r="M27" s="15"/>
    </row>
    <row r="28" spans="1:13" ht="12.75">
      <c r="A28" s="15" t="s">
        <v>3</v>
      </c>
      <c r="B28" s="15"/>
      <c r="C28" s="17">
        <f>-3474--1727</f>
        <v>-1747</v>
      </c>
      <c r="D28" s="17">
        <v>-1913</v>
      </c>
      <c r="E28" s="17"/>
      <c r="F28" s="17">
        <v>-3474</v>
      </c>
      <c r="G28" s="17">
        <v>-3185</v>
      </c>
      <c r="H28" s="15"/>
      <c r="I28" s="15"/>
      <c r="J28" s="15"/>
      <c r="K28" s="15"/>
      <c r="L28" s="15"/>
      <c r="M28" s="15"/>
    </row>
    <row r="29" spans="1:13" ht="12.75">
      <c r="A29" s="15"/>
      <c r="B29" s="15"/>
      <c r="C29" s="18"/>
      <c r="D29" s="18"/>
      <c r="E29" s="18"/>
      <c r="F29" s="18"/>
      <c r="G29" s="18"/>
      <c r="H29" s="15"/>
      <c r="I29" s="15"/>
      <c r="J29" s="15"/>
      <c r="K29" s="15"/>
      <c r="L29" s="15"/>
      <c r="M29" s="15"/>
    </row>
    <row r="30" spans="1:13" ht="12.75">
      <c r="A30" s="15" t="s">
        <v>19</v>
      </c>
      <c r="B30" s="15"/>
      <c r="C30" s="17">
        <f>C26+C28</f>
        <v>2090</v>
      </c>
      <c r="D30" s="17">
        <f>D26+D28</f>
        <v>2865</v>
      </c>
      <c r="E30" s="17"/>
      <c r="F30" s="17">
        <f>F26+F28</f>
        <v>4553</v>
      </c>
      <c r="G30" s="17">
        <f>G26+G28</f>
        <v>6114</v>
      </c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7"/>
      <c r="D31" s="17"/>
      <c r="E31" s="17"/>
      <c r="F31" s="17"/>
      <c r="G31" s="17"/>
      <c r="H31" s="15"/>
      <c r="I31" s="15"/>
      <c r="J31" s="15"/>
      <c r="K31" s="15"/>
      <c r="L31" s="15"/>
      <c r="M31" s="15"/>
    </row>
    <row r="32" spans="1:13" ht="12.75">
      <c r="A32" s="15" t="s">
        <v>4</v>
      </c>
      <c r="B32" s="15"/>
      <c r="C32" s="17">
        <v>-585</v>
      </c>
      <c r="D32" s="17">
        <v>-770</v>
      </c>
      <c r="E32" s="17"/>
      <c r="F32" s="17">
        <v>-1275</v>
      </c>
      <c r="G32" s="17">
        <v>-1712</v>
      </c>
      <c r="H32" s="15"/>
      <c r="I32" s="15"/>
      <c r="J32" s="15"/>
      <c r="K32" s="15"/>
      <c r="L32" s="15"/>
      <c r="M32" s="15"/>
    </row>
    <row r="33" spans="1:13" ht="12.75">
      <c r="A33" s="15"/>
      <c r="B33" s="15"/>
      <c r="C33" s="18"/>
      <c r="D33" s="18"/>
      <c r="E33" s="18"/>
      <c r="F33" s="18"/>
      <c r="G33" s="18"/>
      <c r="H33" s="15"/>
      <c r="I33" s="15"/>
      <c r="J33" s="15"/>
      <c r="K33" s="15"/>
      <c r="L33" s="15"/>
      <c r="M33" s="15"/>
    </row>
    <row r="34" spans="1:13" ht="12.75">
      <c r="A34" s="15" t="s">
        <v>5</v>
      </c>
      <c r="B34" s="15"/>
      <c r="C34" s="17">
        <f>C30+C32</f>
        <v>1505</v>
      </c>
      <c r="D34" s="17">
        <f>D30+D32</f>
        <v>2095</v>
      </c>
      <c r="E34" s="17"/>
      <c r="F34" s="17">
        <f>F30+F32</f>
        <v>3278</v>
      </c>
      <c r="G34" s="17">
        <f>G30+G32</f>
        <v>4402</v>
      </c>
      <c r="H34" s="15"/>
      <c r="I34" s="15"/>
      <c r="J34" s="15"/>
      <c r="K34" s="15"/>
      <c r="L34" s="15"/>
      <c r="M34" s="15"/>
    </row>
    <row r="35" spans="1:13" ht="12.75">
      <c r="A35" s="15"/>
      <c r="B35" s="15"/>
      <c r="C35" s="17"/>
      <c r="D35" s="17"/>
      <c r="E35" s="17"/>
      <c r="F35" s="17"/>
      <c r="G35" s="17"/>
      <c r="H35" s="15"/>
      <c r="I35" s="15"/>
      <c r="J35" s="15"/>
      <c r="K35" s="15"/>
      <c r="L35" s="15"/>
      <c r="M35" s="15"/>
    </row>
    <row r="36" spans="1:13" ht="12.75">
      <c r="A36" s="15" t="s">
        <v>6</v>
      </c>
      <c r="B36" s="15"/>
      <c r="C36" s="17">
        <v>0</v>
      </c>
      <c r="D36" s="17">
        <v>0</v>
      </c>
      <c r="E36" s="17"/>
      <c r="F36" s="17">
        <f>+C36</f>
        <v>0</v>
      </c>
      <c r="G36" s="17">
        <v>0</v>
      </c>
      <c r="H36" s="15"/>
      <c r="I36" s="15"/>
      <c r="J36" s="15"/>
      <c r="K36" s="15"/>
      <c r="L36" s="15"/>
      <c r="M36" s="15"/>
    </row>
    <row r="37" spans="1:13" ht="12.75">
      <c r="A37" s="15"/>
      <c r="B37" s="15"/>
      <c r="C37" s="18"/>
      <c r="D37" s="18"/>
      <c r="E37" s="18"/>
      <c r="F37" s="18"/>
      <c r="G37" s="18"/>
      <c r="H37" s="15"/>
      <c r="I37" s="15"/>
      <c r="J37" s="15"/>
      <c r="K37" s="15"/>
      <c r="L37" s="15"/>
      <c r="M37" s="15"/>
    </row>
    <row r="38" spans="1:13" ht="12.75">
      <c r="A38" s="15" t="s">
        <v>7</v>
      </c>
      <c r="B38" s="15"/>
      <c r="C38" s="17"/>
      <c r="D38" s="17"/>
      <c r="E38" s="17"/>
      <c r="F38" s="17"/>
      <c r="G38" s="17"/>
      <c r="H38" s="15"/>
      <c r="I38" s="15"/>
      <c r="J38" s="15"/>
      <c r="K38" s="15"/>
      <c r="L38" s="15"/>
      <c r="M38" s="15"/>
    </row>
    <row r="39" spans="1:13" ht="13.5" thickBot="1">
      <c r="A39" s="15" t="s">
        <v>8</v>
      </c>
      <c r="B39" s="15"/>
      <c r="C39" s="19">
        <f>C34+C36</f>
        <v>1505</v>
      </c>
      <c r="D39" s="19">
        <f>D34+D36</f>
        <v>2095</v>
      </c>
      <c r="E39" s="19"/>
      <c r="F39" s="19">
        <f>F34+F36</f>
        <v>3278</v>
      </c>
      <c r="G39" s="19">
        <f>G34+G36</f>
        <v>4402</v>
      </c>
      <c r="H39" s="15"/>
      <c r="I39" s="15"/>
      <c r="J39" s="15"/>
      <c r="K39" s="15"/>
      <c r="L39" s="15"/>
      <c r="M39" s="15"/>
    </row>
    <row r="40" spans="1:13" ht="13.5" thickTop="1">
      <c r="A40" s="15"/>
      <c r="B40" s="15"/>
      <c r="C40" s="17"/>
      <c r="D40" s="17"/>
      <c r="E40" s="17"/>
      <c r="F40" s="17"/>
      <c r="G40" s="17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7"/>
      <c r="D41" s="17"/>
      <c r="E41" s="17"/>
      <c r="F41" s="17"/>
      <c r="G41" s="17"/>
      <c r="H41" s="15"/>
      <c r="I41" s="15"/>
      <c r="J41" s="15"/>
      <c r="K41" s="15"/>
      <c r="L41" s="15"/>
      <c r="M41" s="15"/>
    </row>
    <row r="42" spans="1:13" ht="12.75">
      <c r="A42" s="15" t="s">
        <v>88</v>
      </c>
      <c r="B42" s="15"/>
      <c r="C42" s="20">
        <f>C39/201887.733*100</f>
        <v>0.7454638167639438</v>
      </c>
      <c r="D42" s="20">
        <v>1.03</v>
      </c>
      <c r="E42" s="17"/>
      <c r="F42" s="20">
        <f>F39/201887.733*100</f>
        <v>1.6236746786393406</v>
      </c>
      <c r="G42" s="20">
        <v>2.17</v>
      </c>
      <c r="H42" s="15"/>
      <c r="I42" s="15"/>
      <c r="J42" s="15"/>
      <c r="K42" s="15"/>
      <c r="L42" s="15"/>
      <c r="M42" s="15"/>
    </row>
    <row r="43" spans="1:13" ht="12.75">
      <c r="A43" s="15"/>
      <c r="B43" s="15"/>
      <c r="C43" s="17"/>
      <c r="D43" s="17"/>
      <c r="E43" s="17"/>
      <c r="F43" s="17"/>
      <c r="G43" s="17"/>
      <c r="H43" s="15"/>
      <c r="I43" s="15"/>
      <c r="J43" s="15"/>
      <c r="K43" s="15"/>
      <c r="L43" s="15"/>
      <c r="M43" s="15"/>
    </row>
    <row r="44" spans="1:13" ht="12.75">
      <c r="A44" s="15"/>
      <c r="B44" s="15"/>
      <c r="C44" s="74"/>
      <c r="D44" s="17"/>
      <c r="E44" s="17"/>
      <c r="F44" s="17"/>
      <c r="G44" s="17"/>
      <c r="H44" s="15"/>
      <c r="I44" s="15"/>
      <c r="J44" s="15"/>
      <c r="K44" s="15"/>
      <c r="L44" s="15"/>
      <c r="M44" s="15"/>
    </row>
    <row r="45" spans="1:13" ht="12.75">
      <c r="A45" s="15" t="s">
        <v>106</v>
      </c>
      <c r="B45" s="15"/>
      <c r="C45" s="17"/>
      <c r="D45" s="17"/>
      <c r="E45" s="17"/>
      <c r="F45" s="17"/>
      <c r="G45" s="17"/>
      <c r="H45" s="15"/>
      <c r="I45" s="15"/>
      <c r="J45" s="15"/>
      <c r="K45" s="15"/>
      <c r="L45" s="15"/>
      <c r="M45" s="15"/>
    </row>
    <row r="46" spans="1:13" ht="12.75">
      <c r="A46" s="15" t="s">
        <v>107</v>
      </c>
      <c r="B46" s="15"/>
      <c r="C46" s="17"/>
      <c r="D46" s="17"/>
      <c r="E46" s="17"/>
      <c r="F46" s="17"/>
      <c r="G46" s="17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7"/>
      <c r="D47" s="17"/>
      <c r="E47" s="17"/>
      <c r="F47" s="17"/>
      <c r="G47" s="17"/>
      <c r="H47" s="15"/>
      <c r="I47" s="15"/>
      <c r="J47" s="15"/>
      <c r="K47" s="15"/>
      <c r="L47" s="15"/>
      <c r="M47" s="15"/>
    </row>
    <row r="48" spans="1:13" ht="12.75">
      <c r="A48" s="15" t="s">
        <v>45</v>
      </c>
      <c r="B48" s="15"/>
      <c r="C48" s="17"/>
      <c r="D48" s="17"/>
      <c r="E48" s="17"/>
      <c r="F48" s="17"/>
      <c r="G48" s="17"/>
      <c r="H48" s="15"/>
      <c r="I48" s="15"/>
      <c r="J48" s="15"/>
      <c r="K48" s="15"/>
      <c r="L48" s="15"/>
      <c r="M48" s="15"/>
    </row>
    <row r="49" spans="1:13" ht="12.75">
      <c r="A49" s="15" t="s">
        <v>94</v>
      </c>
      <c r="B49" s="15"/>
      <c r="C49" s="17"/>
      <c r="D49" s="17"/>
      <c r="E49" s="17"/>
      <c r="F49" s="17"/>
      <c r="G49" s="17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7"/>
      <c r="D50" s="17"/>
      <c r="E50" s="17"/>
      <c r="F50" s="17"/>
      <c r="G50" s="17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7"/>
      <c r="D51" s="17"/>
      <c r="E51" s="17"/>
      <c r="F51" s="17"/>
      <c r="G51" s="17"/>
      <c r="H51" s="15"/>
      <c r="I51" s="15"/>
      <c r="J51" s="15"/>
      <c r="K51" s="15"/>
      <c r="L51" s="15"/>
      <c r="M51" s="15"/>
    </row>
    <row r="52" spans="1:13" ht="12.75">
      <c r="A52" s="15"/>
      <c r="B52" s="15"/>
      <c r="C52" s="17"/>
      <c r="D52" s="17"/>
      <c r="E52" s="17"/>
      <c r="F52" s="17"/>
      <c r="G52" s="17"/>
      <c r="H52" s="15"/>
      <c r="I52" s="15"/>
      <c r="J52" s="15"/>
      <c r="K52" s="15"/>
      <c r="L52" s="15"/>
      <c r="M52" s="15"/>
    </row>
    <row r="53" spans="1:13" ht="12.75">
      <c r="A53" s="15"/>
      <c r="B53" s="15"/>
      <c r="C53" s="17"/>
      <c r="D53" s="17"/>
      <c r="E53" s="17"/>
      <c r="F53" s="17"/>
      <c r="G53" s="17"/>
      <c r="H53" s="15"/>
      <c r="I53" s="15"/>
      <c r="J53" s="15"/>
      <c r="K53" s="15"/>
      <c r="L53" s="15"/>
      <c r="M53" s="15"/>
    </row>
    <row r="54" spans="1:13" ht="12.75">
      <c r="A54" s="15"/>
      <c r="B54" s="15"/>
      <c r="C54" s="17"/>
      <c r="D54" s="17"/>
      <c r="E54" s="17"/>
      <c r="F54" s="17"/>
      <c r="G54" s="17"/>
      <c r="H54" s="15"/>
      <c r="I54" s="15"/>
      <c r="J54" s="15"/>
      <c r="K54" s="15"/>
      <c r="L54" s="15"/>
      <c r="M54" s="15"/>
    </row>
    <row r="55" spans="1:13" ht="12.75">
      <c r="A55" s="15"/>
      <c r="B55" s="15"/>
      <c r="C55" s="17"/>
      <c r="D55" s="17"/>
      <c r="E55" s="17"/>
      <c r="F55" s="17"/>
      <c r="G55" s="17"/>
      <c r="H55" s="15"/>
      <c r="I55" s="15"/>
      <c r="J55" s="15"/>
      <c r="K55" s="15"/>
      <c r="L55" s="15"/>
      <c r="M55" s="15"/>
    </row>
    <row r="56" spans="1:13" ht="12.75">
      <c r="A56" s="15"/>
      <c r="B56" s="15"/>
      <c r="C56" s="17"/>
      <c r="D56" s="17"/>
      <c r="E56" s="17"/>
      <c r="F56" s="17"/>
      <c r="G56" s="17"/>
      <c r="H56" s="15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1:13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1:13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1:13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</row>
    <row r="246" spans="1:13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 spans="1:13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 spans="1:13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1:13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13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13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13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1:13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 spans="1:13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3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 spans="1:13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1:13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1:13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1:13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1:13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 spans="1:13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 spans="1:13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 spans="1:13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 spans="1:13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 spans="1:13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 spans="1:13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</row>
    <row r="351" spans="1:13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 spans="1:13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 spans="1:13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4" spans="1:13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</row>
    <row r="355" spans="1:13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</row>
    <row r="357" spans="1:13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 spans="1:13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 spans="1:13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 spans="1:13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1:13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3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 spans="1:13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5" spans="1:13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</row>
    <row r="366" spans="1:13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</row>
    <row r="367" spans="1:13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 spans="1:13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 spans="1:13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 spans="1:13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 spans="1:13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spans="1:13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</row>
    <row r="377" spans="1:13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 spans="1:13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 spans="1:13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 spans="1:13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 spans="1:13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 spans="1:13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7" spans="1:13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</row>
    <row r="388" spans="1:13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 spans="1:13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 spans="1:13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 spans="1:13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 spans="1:13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3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 spans="1:13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 spans="1:13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 spans="1:13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8" spans="1:13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</row>
    <row r="400" spans="1:13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</row>
    <row r="401" spans="1:13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 spans="1:13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 spans="1:13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 spans="1:13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3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09" spans="1:13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</row>
    <row r="410" spans="1:13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13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</row>
    <row r="412" spans="1:13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</row>
    <row r="413" spans="1:13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</row>
    <row r="414" spans="1:13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</row>
    <row r="415" spans="1:13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 spans="1:13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</row>
    <row r="417" spans="1:13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</row>
    <row r="418" spans="1:13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</row>
    <row r="419" spans="1:13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</row>
    <row r="420" spans="1:13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</row>
    <row r="421" spans="1:13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3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</row>
    <row r="424" spans="1:13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</row>
    <row r="425" spans="1:13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</row>
    <row r="426" spans="1:13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</row>
    <row r="427" spans="1:13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</row>
    <row r="428" spans="1:13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</row>
    <row r="429" spans="1:13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</row>
    <row r="430" spans="1:13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</row>
    <row r="431" spans="1:13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</row>
    <row r="432" spans="1:13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 spans="1:13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</row>
    <row r="434" spans="1:13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</row>
    <row r="435" spans="1:13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</row>
    <row r="436" spans="1:13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</row>
    <row r="437" spans="1:13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3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</row>
    <row r="439" spans="1:13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</row>
    <row r="440" spans="1:13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</row>
    <row r="441" spans="1:13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</row>
    <row r="442" spans="1:13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</row>
    <row r="443" spans="1:13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</row>
    <row r="444" spans="1:13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</row>
    <row r="445" spans="1:13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</row>
    <row r="446" spans="1:13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</row>
    <row r="447" spans="1:13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</row>
    <row r="448" spans="1:13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</row>
    <row r="449" spans="1:13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</row>
    <row r="450" spans="1:13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</row>
    <row r="452" spans="1:13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</row>
    <row r="454" spans="1:13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</row>
    <row r="455" spans="1:13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</row>
    <row r="456" spans="1:13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</row>
    <row r="457" spans="1:13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</row>
    <row r="458" spans="1:13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</row>
    <row r="459" spans="1:13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</row>
    <row r="460" spans="1:13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</row>
    <row r="461" spans="1:13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</row>
    <row r="462" spans="1:13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</row>
    <row r="463" spans="1:13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</row>
    <row r="464" spans="1:13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</row>
    <row r="465" spans="1:13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</row>
    <row r="466" spans="1:13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</row>
    <row r="467" spans="1:13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3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</row>
    <row r="469" spans="1:13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</row>
    <row r="470" spans="1:13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</row>
    <row r="471" spans="1:13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</row>
    <row r="472" spans="1:13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</row>
    <row r="473" spans="1:13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</row>
    <row r="474" spans="1:13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</row>
    <row r="475" spans="1:13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</row>
    <row r="476" spans="1:13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</row>
    <row r="477" spans="1:13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</row>
    <row r="478" spans="1:13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</row>
    <row r="479" spans="1:13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</row>
    <row r="480" spans="1:13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</row>
    <row r="481" spans="1:13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</row>
    <row r="482" spans="1:13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3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</row>
    <row r="484" spans="1:13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</row>
    <row r="485" spans="1:13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</row>
    <row r="486" spans="1:13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</row>
    <row r="487" spans="1:13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</row>
    <row r="488" spans="1:13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</row>
    <row r="489" spans="1:13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</row>
    <row r="490" spans="1:13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</row>
    <row r="491" spans="1:13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</row>
    <row r="492" spans="1:13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</row>
    <row r="493" spans="1:13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</row>
    <row r="494" spans="1:13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</row>
    <row r="495" spans="1:13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</row>
    <row r="496" spans="1:13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</row>
    <row r="497" spans="1:13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 spans="1:13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</row>
    <row r="499" spans="1:13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</row>
    <row r="500" spans="1:13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</row>
    <row r="501" spans="1:13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</row>
    <row r="502" spans="1:13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</row>
    <row r="503" spans="1:13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</row>
    <row r="504" spans="1:13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</row>
    <row r="505" spans="1:13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</row>
    <row r="506" spans="1:13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</row>
    <row r="507" spans="1:13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</row>
    <row r="508" spans="1:13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</row>
    <row r="509" spans="1:13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</row>
    <row r="510" spans="1:13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</row>
    <row r="511" spans="1:13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</row>
    <row r="512" spans="1:13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3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</row>
    <row r="514" spans="1:13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</row>
    <row r="515" spans="1:13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</row>
    <row r="516" spans="1:13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</row>
    <row r="517" spans="1:13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</row>
    <row r="518" spans="1:13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</row>
    <row r="519" spans="1:13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</row>
    <row r="520" spans="1:13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</row>
    <row r="521" spans="1:13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</row>
    <row r="522" spans="1:13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</row>
    <row r="523" spans="1:13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</row>
    <row r="524" spans="1:13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</row>
    <row r="525" spans="1:13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</row>
    <row r="526" spans="1:13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</row>
    <row r="527" spans="1:13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1:13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</row>
    <row r="529" spans="1:13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</row>
    <row r="530" spans="1:13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</row>
    <row r="531" spans="1:13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</row>
    <row r="532" spans="1:13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</row>
    <row r="533" spans="1:13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</row>
    <row r="534" spans="1:13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</row>
    <row r="535" spans="1:13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</row>
    <row r="536" spans="1:13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</row>
    <row r="537" spans="1:13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</row>
    <row r="538" spans="1:13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</row>
    <row r="539" spans="1:13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</row>
    <row r="540" spans="1:13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</row>
    <row r="541" spans="1:13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</row>
    <row r="542" spans="1:13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1:13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</row>
    <row r="544" spans="1:13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</row>
    <row r="545" spans="1:13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</row>
    <row r="546" spans="1:13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</row>
    <row r="547" spans="1:13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</row>
    <row r="548" spans="1:13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</row>
    <row r="549" spans="1:13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</row>
    <row r="550" spans="1:13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</row>
    <row r="551" spans="1:13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</row>
    <row r="552" spans="1:13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</row>
    <row r="553" spans="1:13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</row>
    <row r="554" spans="1:13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</row>
    <row r="555" spans="1:13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</row>
    <row r="556" spans="1:13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</row>
    <row r="557" spans="1:13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3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</row>
    <row r="559" spans="1:13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</row>
    <row r="560" spans="1:13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</row>
    <row r="561" spans="1:13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</row>
    <row r="562" spans="1:13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</row>
    <row r="563" spans="1:13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</row>
    <row r="564" spans="1:13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</row>
    <row r="565" spans="1:13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</row>
    <row r="566" spans="1:13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</row>
    <row r="567" spans="1:13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</row>
    <row r="568" spans="1:13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</row>
    <row r="569" spans="1:13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</row>
    <row r="570" spans="1:13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</row>
    <row r="571" spans="1:13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39">
      <selection activeCell="D55" sqref="D55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15" customWidth="1"/>
    <col min="5" max="5" width="8.8515625" style="0" customWidth="1"/>
    <col min="6" max="6" width="21.00390625" style="44" customWidth="1"/>
    <col min="7" max="7" width="12.28125" style="0" customWidth="1"/>
  </cols>
  <sheetData>
    <row r="1" spans="1:6" ht="12.75" customHeight="1">
      <c r="A1" s="79" t="s">
        <v>47</v>
      </c>
      <c r="B1" s="79"/>
      <c r="C1" s="79"/>
      <c r="D1" s="79"/>
      <c r="E1" s="79"/>
      <c r="F1" s="79"/>
    </row>
    <row r="2" spans="1:6" ht="12.75">
      <c r="A2" s="80" t="s">
        <v>48</v>
      </c>
      <c r="B2" s="80"/>
      <c r="C2" s="80"/>
      <c r="D2" s="80"/>
      <c r="E2" s="80"/>
      <c r="F2" s="80"/>
    </row>
    <row r="3" spans="1:6" ht="12.75">
      <c r="A3" s="81" t="s">
        <v>65</v>
      </c>
      <c r="B3" s="81"/>
      <c r="C3" s="81"/>
      <c r="D3" s="81"/>
      <c r="E3" s="81"/>
      <c r="F3" s="81"/>
    </row>
    <row r="4" spans="3:6" ht="12.75">
      <c r="C4" s="1"/>
      <c r="D4" s="16"/>
      <c r="E4" s="1"/>
      <c r="F4" s="47"/>
    </row>
    <row r="5" spans="3:6" ht="12.75">
      <c r="C5" s="1"/>
      <c r="D5" s="16"/>
      <c r="E5" s="1"/>
      <c r="F5" s="47"/>
    </row>
    <row r="6" spans="1:6" ht="12.75">
      <c r="A6" s="6" t="str">
        <f>PL!A6</f>
        <v>Quarterly financial report for first financial quarter ended 31 December 2006</v>
      </c>
      <c r="C6" s="1"/>
      <c r="D6" s="16"/>
      <c r="E6" s="1"/>
      <c r="F6" s="47"/>
    </row>
    <row r="7" spans="1:6" ht="12.75">
      <c r="A7" t="s">
        <v>49</v>
      </c>
      <c r="C7" s="1"/>
      <c r="D7" s="16"/>
      <c r="E7" s="1"/>
      <c r="F7" s="47"/>
    </row>
    <row r="10" ht="12.75">
      <c r="A10" t="s">
        <v>113</v>
      </c>
    </row>
    <row r="12" spans="4:6" ht="12.75">
      <c r="D12" s="16" t="s">
        <v>20</v>
      </c>
      <c r="E12" s="1"/>
      <c r="F12" s="47" t="s">
        <v>23</v>
      </c>
    </row>
    <row r="13" spans="4:6" ht="12.75">
      <c r="D13" s="16" t="s">
        <v>21</v>
      </c>
      <c r="E13" s="1"/>
      <c r="F13" s="47" t="s">
        <v>70</v>
      </c>
    </row>
    <row r="14" spans="4:6" ht="12.75">
      <c r="D14" s="16" t="s">
        <v>22</v>
      </c>
      <c r="E14" s="1"/>
      <c r="F14" s="16" t="s">
        <v>105</v>
      </c>
    </row>
    <row r="15" spans="4:6" ht="12.75">
      <c r="D15" s="30" t="s">
        <v>111</v>
      </c>
      <c r="E15" s="1"/>
      <c r="F15" s="61" t="s">
        <v>95</v>
      </c>
    </row>
    <row r="16" spans="4:6" ht="12.75">
      <c r="D16" s="16" t="s">
        <v>24</v>
      </c>
      <c r="F16" s="47" t="s">
        <v>24</v>
      </c>
    </row>
    <row r="18" spans="1:8" ht="12.75">
      <c r="A18" t="s">
        <v>26</v>
      </c>
      <c r="D18" s="17">
        <v>53093</v>
      </c>
      <c r="E18" s="2"/>
      <c r="F18" s="43">
        <v>53897</v>
      </c>
      <c r="G18" s="10"/>
      <c r="H18" s="10"/>
    </row>
    <row r="19" spans="4:6" ht="12.75">
      <c r="D19" s="17"/>
      <c r="E19" s="2"/>
      <c r="F19" s="43"/>
    </row>
    <row r="20" spans="1:8" ht="12.75">
      <c r="A20" t="s">
        <v>25</v>
      </c>
      <c r="D20" s="17">
        <v>19482</v>
      </c>
      <c r="E20" s="2"/>
      <c r="F20" s="43">
        <v>19482.436</v>
      </c>
      <c r="H20" s="10"/>
    </row>
    <row r="21" spans="4:6" ht="12.75">
      <c r="D21" s="17"/>
      <c r="E21" s="2"/>
      <c r="F21" s="43"/>
    </row>
    <row r="22" spans="1:8" ht="12.75">
      <c r="A22" t="s">
        <v>27</v>
      </c>
      <c r="D22" s="17">
        <v>49586</v>
      </c>
      <c r="E22" s="2"/>
      <c r="F22" s="43">
        <v>45331</v>
      </c>
      <c r="H22" s="10"/>
    </row>
    <row r="23" spans="4:6" ht="12.75">
      <c r="D23" s="17"/>
      <c r="E23" s="2"/>
      <c r="F23" s="43"/>
    </row>
    <row r="24" spans="1:6" ht="12.75">
      <c r="A24" t="s">
        <v>80</v>
      </c>
      <c r="D24" s="43">
        <v>0</v>
      </c>
      <c r="E24" s="2"/>
      <c r="F24" s="43">
        <v>0</v>
      </c>
    </row>
    <row r="25" spans="4:6" ht="12.75">
      <c r="D25" s="17"/>
      <c r="E25" s="2"/>
      <c r="F25" s="43"/>
    </row>
    <row r="26" spans="1:6" ht="12.75">
      <c r="A26" t="s">
        <v>28</v>
      </c>
      <c r="D26" s="17"/>
      <c r="E26" s="2"/>
      <c r="F26" s="43"/>
    </row>
    <row r="27" spans="2:8" ht="12.75">
      <c r="B27" t="s">
        <v>29</v>
      </c>
      <c r="D27" s="21">
        <v>206211</v>
      </c>
      <c r="E27" s="2"/>
      <c r="F27" s="42">
        <v>207036</v>
      </c>
      <c r="H27" s="10"/>
    </row>
    <row r="28" spans="2:8" ht="12.75">
      <c r="B28" t="s">
        <v>30</v>
      </c>
      <c r="D28" s="22">
        <v>63083</v>
      </c>
      <c r="E28" s="2"/>
      <c r="F28" s="62">
        <v>65469</v>
      </c>
      <c r="H28" s="10"/>
    </row>
    <row r="29" spans="2:6" ht="12.75">
      <c r="B29" t="s">
        <v>93</v>
      </c>
      <c r="D29" s="22">
        <v>849</v>
      </c>
      <c r="E29" s="2"/>
      <c r="F29" s="62">
        <v>1095</v>
      </c>
    </row>
    <row r="30" spans="2:6" ht="12.75">
      <c r="B30" t="s">
        <v>31</v>
      </c>
      <c r="D30" s="22"/>
      <c r="E30" s="2"/>
      <c r="F30" s="62"/>
    </row>
    <row r="31" spans="2:8" ht="12.75">
      <c r="B31" t="s">
        <v>81</v>
      </c>
      <c r="D31" s="22">
        <v>97975</v>
      </c>
      <c r="E31" s="2"/>
      <c r="F31" s="62">
        <v>103062</v>
      </c>
      <c r="H31" s="10"/>
    </row>
    <row r="32" spans="2:6" ht="12.75">
      <c r="B32" t="s">
        <v>32</v>
      </c>
      <c r="D32" s="22">
        <v>0</v>
      </c>
      <c r="E32" s="2"/>
      <c r="F32" s="62">
        <v>0</v>
      </c>
    </row>
    <row r="33" spans="2:8" ht="12.75">
      <c r="B33" t="s">
        <v>33</v>
      </c>
      <c r="C33" s="10"/>
      <c r="D33" s="23">
        <v>6209</v>
      </c>
      <c r="E33" s="2"/>
      <c r="F33" s="63">
        <v>4929</v>
      </c>
      <c r="H33" s="10"/>
    </row>
    <row r="34" spans="4:6" ht="12.75">
      <c r="D34" s="24">
        <f>SUM(D27:D33)</f>
        <v>374327</v>
      </c>
      <c r="E34" s="2"/>
      <c r="F34" s="64">
        <f>SUM(F27:F33)</f>
        <v>381591</v>
      </c>
    </row>
    <row r="35" spans="1:6" ht="12.75">
      <c r="A35" t="s">
        <v>34</v>
      </c>
      <c r="D35" s="17"/>
      <c r="E35" s="2"/>
      <c r="F35" s="43"/>
    </row>
    <row r="36" spans="2:8" ht="12.75">
      <c r="B36" t="s">
        <v>35</v>
      </c>
      <c r="D36" s="21">
        <v>49738</v>
      </c>
      <c r="E36" s="2"/>
      <c r="F36" s="42">
        <v>49219</v>
      </c>
      <c r="H36" s="10"/>
    </row>
    <row r="37" spans="2:8" ht="12.75">
      <c r="B37" t="s">
        <v>37</v>
      </c>
      <c r="D37" s="22">
        <v>51926</v>
      </c>
      <c r="E37" s="2"/>
      <c r="F37" s="62">
        <v>55068</v>
      </c>
      <c r="H37" s="10"/>
    </row>
    <row r="38" spans="2:8" ht="12.75">
      <c r="B38" t="s">
        <v>36</v>
      </c>
      <c r="C38" s="10"/>
      <c r="D38" s="22">
        <v>37865</v>
      </c>
      <c r="E38" s="2"/>
      <c r="F38" s="62">
        <v>37621</v>
      </c>
      <c r="H38" s="10"/>
    </row>
    <row r="39" spans="2:6" ht="12.75">
      <c r="B39" t="s">
        <v>4</v>
      </c>
      <c r="D39" s="23">
        <v>940</v>
      </c>
      <c r="E39" s="2"/>
      <c r="F39" s="63">
        <v>984</v>
      </c>
    </row>
    <row r="40" spans="3:6" ht="12.75">
      <c r="C40" s="10"/>
      <c r="D40" s="24">
        <f>SUM(D36:D39)</f>
        <v>140469</v>
      </c>
      <c r="E40" s="2"/>
      <c r="F40" s="64">
        <f>SUM(F36:F39)</f>
        <v>142892</v>
      </c>
    </row>
    <row r="41" ht="12.75">
      <c r="F41" s="43"/>
    </row>
    <row r="42" spans="1:6" ht="12.75">
      <c r="A42" t="s">
        <v>38</v>
      </c>
      <c r="D42" s="17">
        <f>D34-D40</f>
        <v>233858</v>
      </c>
      <c r="E42" s="2"/>
      <c r="F42" s="43">
        <f>F34-F40</f>
        <v>238699</v>
      </c>
    </row>
    <row r="43" spans="4:6" ht="12.75">
      <c r="D43" s="25"/>
      <c r="F43" s="65"/>
    </row>
    <row r="44" spans="4:6" ht="13.5" thickBot="1">
      <c r="D44" s="26">
        <f>D42+D22+D20+D18+D24</f>
        <v>356019</v>
      </c>
      <c r="F44" s="66">
        <f>F42+F22+F20+F18+F24</f>
        <v>357409.436</v>
      </c>
    </row>
    <row r="45" spans="4:10" ht="13.5" thickTop="1">
      <c r="D45" s="27"/>
      <c r="F45" s="67"/>
      <c r="H45" s="10">
        <f>D37+D55</f>
        <v>88778</v>
      </c>
      <c r="J45" s="10">
        <f>F37+F55</f>
        <v>96586</v>
      </c>
    </row>
    <row r="46" ht="12.75">
      <c r="F46" s="43"/>
    </row>
    <row r="47" spans="1:10" ht="12.75">
      <c r="A47" t="s">
        <v>39</v>
      </c>
      <c r="F47" s="43"/>
      <c r="J47" s="10">
        <f>J45-H45</f>
        <v>7808</v>
      </c>
    </row>
    <row r="48" spans="4:6" ht="12.75">
      <c r="D48" s="17"/>
      <c r="F48" s="43"/>
    </row>
    <row r="49" spans="1:6" ht="12.75">
      <c r="A49" t="s">
        <v>40</v>
      </c>
      <c r="D49" s="21">
        <v>206250</v>
      </c>
      <c r="E49" s="3"/>
      <c r="F49" s="42">
        <v>206250</v>
      </c>
    </row>
    <row r="50" spans="1:6" ht="12.75">
      <c r="A50" t="s">
        <v>79</v>
      </c>
      <c r="D50" s="22">
        <v>-2238</v>
      </c>
      <c r="E50" s="3"/>
      <c r="F50" s="62">
        <v>-2237</v>
      </c>
    </row>
    <row r="51" spans="1:6" ht="12.75">
      <c r="A51" t="s">
        <v>41</v>
      </c>
      <c r="D51" s="22">
        <v>6307</v>
      </c>
      <c r="E51" s="3"/>
      <c r="F51" s="62">
        <v>7199</v>
      </c>
    </row>
    <row r="52" spans="1:6" ht="12.75">
      <c r="A52" t="s">
        <v>42</v>
      </c>
      <c r="D52" s="23">
        <f>F52+PL!F34+891</f>
        <v>102866</v>
      </c>
      <c r="E52" s="3"/>
      <c r="F52" s="63">
        <f>99588-891</f>
        <v>98697</v>
      </c>
    </row>
    <row r="53" spans="4:6" ht="12.75">
      <c r="D53" s="24">
        <f>SUM(D49:D52)</f>
        <v>313185</v>
      </c>
      <c r="E53" s="3"/>
      <c r="F53" s="64">
        <f>SUM(F49:F52)</f>
        <v>309909</v>
      </c>
    </row>
    <row r="54" spans="4:6" ht="12.75">
      <c r="D54" s="17"/>
      <c r="E54" s="3"/>
      <c r="F54" s="43"/>
    </row>
    <row r="55" spans="1:8" ht="12.75">
      <c r="A55" t="s">
        <v>43</v>
      </c>
      <c r="D55" s="17">
        <v>36852</v>
      </c>
      <c r="E55" s="3"/>
      <c r="F55" s="43">
        <v>41518</v>
      </c>
      <c r="H55" s="10"/>
    </row>
    <row r="56" spans="4:6" ht="12.75">
      <c r="D56" s="17"/>
      <c r="E56" s="3"/>
      <c r="F56" s="43"/>
    </row>
    <row r="57" spans="1:6" ht="12.75">
      <c r="A57" t="s">
        <v>44</v>
      </c>
      <c r="D57" s="43">
        <v>5982</v>
      </c>
      <c r="E57" s="3"/>
      <c r="F57" s="43">
        <v>5982</v>
      </c>
    </row>
    <row r="58" spans="4:6" ht="12.75">
      <c r="D58" s="28"/>
      <c r="E58" s="3"/>
      <c r="F58" s="65"/>
    </row>
    <row r="59" spans="4:8" ht="13.5" thickBot="1">
      <c r="D59" s="19">
        <f>D53+D55+D57</f>
        <v>356019</v>
      </c>
      <c r="E59" s="3"/>
      <c r="F59" s="66">
        <f>F53+F55+F57</f>
        <v>357409</v>
      </c>
      <c r="H59" s="10"/>
    </row>
    <row r="60" spans="4:6" ht="13.5" thickTop="1">
      <c r="D60" s="29"/>
      <c r="E60" s="3"/>
      <c r="F60" s="67"/>
    </row>
    <row r="61" spans="4:6" ht="12.75">
      <c r="D61" s="29"/>
      <c r="E61" s="3"/>
      <c r="F61" s="67"/>
    </row>
    <row r="62" spans="1:6" ht="13.5" thickBot="1">
      <c r="A62" s="44" t="s">
        <v>98</v>
      </c>
      <c r="D62" s="36">
        <f>D53/D49</f>
        <v>1.5184727272727272</v>
      </c>
      <c r="E62" s="4"/>
      <c r="F62" s="68">
        <f>F53/F49</f>
        <v>1.5025890909090909</v>
      </c>
    </row>
    <row r="63" spans="4:6" ht="13.5" thickTop="1">
      <c r="D63" s="29"/>
      <c r="E63" s="3"/>
      <c r="F63" s="69"/>
    </row>
    <row r="64" spans="1:6" ht="12.75">
      <c r="A64" t="str">
        <f>PL!A45</f>
        <v># Certain figures in 2006 have been restated for comparative purposes in accordance with the new and revised Financial </v>
      </c>
      <c r="D64" s="73"/>
      <c r="F64" s="51"/>
    </row>
    <row r="65" spans="1:6" ht="12.75">
      <c r="A65" t="str">
        <f>PL!A46</f>
        <v>Reporting Standards adopted by the Group with effect from 1 July 2006 (see Note 2)</v>
      </c>
      <c r="F65" s="51"/>
    </row>
    <row r="66" ht="12.75">
      <c r="F66" s="51"/>
    </row>
    <row r="67" spans="1:6" ht="12.75">
      <c r="A67" t="s">
        <v>46</v>
      </c>
      <c r="F67" s="51"/>
    </row>
    <row r="68" spans="1:6" ht="12.75">
      <c r="A68" t="str">
        <f>PL!A49</f>
        <v>for the year ended 30th June 2006 )</v>
      </c>
      <c r="F68" s="51"/>
    </row>
  </sheetData>
  <mergeCells count="3">
    <mergeCell ref="A1:F1"/>
    <mergeCell ref="A2:F2"/>
    <mergeCell ref="A3:F3"/>
  </mergeCells>
  <printOptions horizontalCentered="1" verticalCentered="1"/>
  <pageMargins left="0.984251968503937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4">
      <selection activeCell="G35" sqref="G35"/>
    </sheetView>
  </sheetViews>
  <sheetFormatPr defaultColWidth="9.140625" defaultRowHeight="12.75"/>
  <cols>
    <col min="1" max="1" width="31.28125" style="0" customWidth="1"/>
    <col min="2" max="4" width="13.7109375" style="0" customWidth="1"/>
    <col min="5" max="5" width="2.00390625" style="0" customWidth="1"/>
    <col min="6" max="7" width="13.7109375" style="0" customWidth="1"/>
  </cols>
  <sheetData>
    <row r="2" spans="1:8" ht="12.75" customHeight="1">
      <c r="A2" s="79" t="s">
        <v>47</v>
      </c>
      <c r="B2" s="79"/>
      <c r="C2" s="79"/>
      <c r="D2" s="79"/>
      <c r="E2" s="79"/>
      <c r="F2" s="79"/>
      <c r="G2" s="79"/>
      <c r="H2" s="5"/>
    </row>
    <row r="3" spans="1:8" ht="12.75">
      <c r="A3" s="80" t="s">
        <v>48</v>
      </c>
      <c r="B3" s="80"/>
      <c r="C3" s="80"/>
      <c r="D3" s="80"/>
      <c r="E3" s="80"/>
      <c r="F3" s="80"/>
      <c r="G3" s="80"/>
      <c r="H3" s="1"/>
    </row>
    <row r="4" spans="1:8" ht="12.75">
      <c r="A4" s="81" t="s">
        <v>65</v>
      </c>
      <c r="B4" s="81"/>
      <c r="C4" s="81"/>
      <c r="D4" s="81"/>
      <c r="E4" s="81"/>
      <c r="F4" s="81"/>
      <c r="G4" s="81"/>
      <c r="H4" s="1"/>
    </row>
    <row r="5" spans="2:8" ht="12.75">
      <c r="B5" s="8"/>
      <c r="C5" s="1"/>
      <c r="D5" s="1"/>
      <c r="E5" s="1"/>
      <c r="F5" s="1"/>
      <c r="G5" s="1"/>
      <c r="H5" s="1"/>
    </row>
    <row r="6" spans="1:8" ht="15" customHeight="1">
      <c r="A6" s="31" t="str">
        <f>PL!A6</f>
        <v>Quarterly financial report for first financial quarter ended 31 December 2006</v>
      </c>
      <c r="C6" s="1"/>
      <c r="D6" s="1"/>
      <c r="E6" s="1"/>
      <c r="F6" s="1"/>
      <c r="G6" s="1"/>
      <c r="H6" s="1"/>
    </row>
    <row r="7" spans="1:8" ht="12.75">
      <c r="A7" t="s">
        <v>49</v>
      </c>
      <c r="C7" s="1"/>
      <c r="D7" s="1"/>
      <c r="E7" s="1"/>
      <c r="F7" s="1"/>
      <c r="G7" s="1"/>
      <c r="H7" s="1"/>
    </row>
    <row r="9" ht="12.75">
      <c r="A9" t="s">
        <v>50</v>
      </c>
    </row>
    <row r="11" spans="2:7" ht="12.75">
      <c r="B11" s="32"/>
      <c r="C11" s="1"/>
      <c r="D11" s="1"/>
      <c r="E11" s="1"/>
      <c r="F11" s="1"/>
      <c r="G11" s="32"/>
    </row>
    <row r="12" spans="2:7" ht="12.75">
      <c r="B12" s="32"/>
      <c r="C12" s="82" t="s">
        <v>83</v>
      </c>
      <c r="D12" s="82"/>
      <c r="E12" s="40"/>
      <c r="F12" s="37" t="s">
        <v>57</v>
      </c>
      <c r="G12" s="32"/>
    </row>
    <row r="13" spans="2:7" ht="12.75">
      <c r="B13" s="1"/>
      <c r="C13" s="1" t="s">
        <v>53</v>
      </c>
      <c r="D13" s="1" t="s">
        <v>84</v>
      </c>
      <c r="E13" s="1"/>
      <c r="F13" s="1" t="s">
        <v>55</v>
      </c>
      <c r="G13" s="32"/>
    </row>
    <row r="14" spans="2:7" ht="12.75">
      <c r="B14" s="1" t="s">
        <v>40</v>
      </c>
      <c r="C14" s="1" t="s">
        <v>54</v>
      </c>
      <c r="D14" s="1" t="s">
        <v>85</v>
      </c>
      <c r="E14" s="1"/>
      <c r="F14" s="1" t="s">
        <v>56</v>
      </c>
      <c r="G14" s="1" t="s">
        <v>58</v>
      </c>
    </row>
    <row r="15" spans="2:7" ht="12.75">
      <c r="B15" s="1" t="s">
        <v>24</v>
      </c>
      <c r="C15" s="1" t="s">
        <v>24</v>
      </c>
      <c r="D15" s="1" t="s">
        <v>24</v>
      </c>
      <c r="E15" s="1"/>
      <c r="F15" s="1" t="s">
        <v>24</v>
      </c>
      <c r="G15" s="1" t="s">
        <v>24</v>
      </c>
    </row>
    <row r="16" spans="1:7" ht="12.75">
      <c r="A16" t="s">
        <v>96</v>
      </c>
      <c r="B16" s="1"/>
      <c r="C16" s="1"/>
      <c r="D16" s="1"/>
      <c r="E16" s="1"/>
      <c r="F16" s="1"/>
      <c r="G16" s="1"/>
    </row>
    <row r="17" spans="1:8" ht="12.75">
      <c r="A17" t="s">
        <v>108</v>
      </c>
      <c r="B17" s="34">
        <v>206250</v>
      </c>
      <c r="C17" s="34">
        <v>7198.677</v>
      </c>
      <c r="D17" s="34">
        <v>-2237</v>
      </c>
      <c r="E17" s="34"/>
      <c r="F17" s="34">
        <f>99285.547</f>
        <v>99285.547</v>
      </c>
      <c r="G17" s="34">
        <f>SUM(B17:F17)</f>
        <v>310497.224</v>
      </c>
      <c r="H17" s="2"/>
    </row>
    <row r="18" spans="2:8" ht="12.75">
      <c r="B18" s="34"/>
      <c r="C18" s="34"/>
      <c r="D18" s="34"/>
      <c r="E18" s="34"/>
      <c r="F18" s="34"/>
      <c r="G18" s="34"/>
      <c r="H18" s="2"/>
    </row>
    <row r="19" spans="1:8" ht="12.75">
      <c r="A19" t="s">
        <v>109</v>
      </c>
      <c r="B19" s="34"/>
      <c r="C19" s="34"/>
      <c r="D19" s="34"/>
      <c r="E19" s="34"/>
      <c r="F19" s="34"/>
      <c r="G19" s="34"/>
      <c r="H19" s="2"/>
    </row>
    <row r="20" spans="1:8" ht="12.75">
      <c r="A20" s="78" t="s">
        <v>100</v>
      </c>
      <c r="B20" s="34">
        <v>0</v>
      </c>
      <c r="C20" s="34">
        <v>0</v>
      </c>
      <c r="D20" s="34">
        <v>0</v>
      </c>
      <c r="E20" s="34"/>
      <c r="F20" s="34">
        <v>-589</v>
      </c>
      <c r="G20" s="34">
        <f>SUM(B20:F20)</f>
        <v>-589</v>
      </c>
      <c r="H20" s="2"/>
    </row>
    <row r="21" spans="1:8" ht="12.75">
      <c r="A21" s="76"/>
      <c r="B21" s="77"/>
      <c r="C21" s="77"/>
      <c r="D21" s="77"/>
      <c r="E21" s="77"/>
      <c r="F21" s="77"/>
      <c r="G21" s="77"/>
      <c r="H21" s="2"/>
    </row>
    <row r="22" spans="1:8" ht="12.75">
      <c r="A22" t="s">
        <v>99</v>
      </c>
      <c r="B22" s="34">
        <f>SUM(B17:B21)</f>
        <v>206250</v>
      </c>
      <c r="C22" s="34">
        <f>SUM(C17:C21)</f>
        <v>7198.677</v>
      </c>
      <c r="D22" s="34">
        <f>SUM(D17:D21)</f>
        <v>-2237</v>
      </c>
      <c r="E22" s="34"/>
      <c r="F22" s="34">
        <f>SUM(F17:F21)</f>
        <v>98696.547</v>
      </c>
      <c r="G22" s="34">
        <f>SUM(G17:G21)</f>
        <v>309908.224</v>
      </c>
      <c r="H22" s="2"/>
    </row>
    <row r="23" spans="1:8" ht="12.75">
      <c r="A23" s="75"/>
      <c r="B23" s="34"/>
      <c r="C23" s="34"/>
      <c r="D23" s="34"/>
      <c r="E23" s="34"/>
      <c r="F23" s="34"/>
      <c r="G23" s="34"/>
      <c r="H23" s="2"/>
    </row>
    <row r="24" spans="1:8" ht="12.75">
      <c r="A24" t="s">
        <v>110</v>
      </c>
      <c r="B24" s="34"/>
      <c r="C24" s="34"/>
      <c r="D24" s="34"/>
      <c r="E24" s="34"/>
      <c r="F24" s="34"/>
      <c r="G24" s="34"/>
      <c r="H24" s="2"/>
    </row>
    <row r="25" spans="1:8" ht="12.75">
      <c r="A25" t="s">
        <v>101</v>
      </c>
      <c r="B25" s="34">
        <v>0</v>
      </c>
      <c r="C25" s="34">
        <v>-891.386</v>
      </c>
      <c r="D25" s="34">
        <v>0</v>
      </c>
      <c r="E25" s="34"/>
      <c r="F25" s="34">
        <f>-C25</f>
        <v>891.386</v>
      </c>
      <c r="G25" s="34">
        <f>SUM(B25:F25)</f>
        <v>0</v>
      </c>
      <c r="H25" s="2"/>
    </row>
    <row r="26" spans="1:8" ht="12.75">
      <c r="A26" s="78"/>
      <c r="B26" s="34"/>
      <c r="C26" s="34"/>
      <c r="D26" s="34"/>
      <c r="E26" s="34"/>
      <c r="F26" s="34"/>
      <c r="G26" s="34"/>
      <c r="H26" s="2"/>
    </row>
    <row r="27" spans="1:8" s="70" customFormat="1" ht="12.75">
      <c r="A27" s="70" t="s">
        <v>51</v>
      </c>
      <c r="B27" s="71">
        <f>-B30</f>
        <v>0</v>
      </c>
      <c r="C27" s="71">
        <v>0</v>
      </c>
      <c r="D27" s="71">
        <v>0</v>
      </c>
      <c r="E27" s="71"/>
      <c r="F27" s="71">
        <f>PL!F34</f>
        <v>3278</v>
      </c>
      <c r="G27" s="71">
        <f>SUM(B27:F27)-0.5</f>
        <v>3277.5</v>
      </c>
      <c r="H27" s="72"/>
    </row>
    <row r="28" spans="2:8" ht="12.75">
      <c r="B28" s="34"/>
      <c r="C28" s="34"/>
      <c r="D28" s="34"/>
      <c r="E28" s="34"/>
      <c r="F28" s="34"/>
      <c r="G28" s="34"/>
      <c r="H28" s="2"/>
    </row>
    <row r="29" spans="1:8" ht="12.75">
      <c r="A29" t="s">
        <v>82</v>
      </c>
      <c r="B29" s="34">
        <v>0</v>
      </c>
      <c r="C29" s="34">
        <v>0</v>
      </c>
      <c r="D29" s="34">
        <v>-0.823</v>
      </c>
      <c r="E29" s="34"/>
      <c r="F29" s="34">
        <v>0</v>
      </c>
      <c r="G29" s="34">
        <f>SUM(B29:F29)</f>
        <v>-0.823</v>
      </c>
      <c r="H29" s="2"/>
    </row>
    <row r="30" spans="2:8" ht="12.75">
      <c r="B30" s="34"/>
      <c r="C30" s="34"/>
      <c r="D30" s="34"/>
      <c r="E30" s="34"/>
      <c r="F30" s="34"/>
      <c r="G30" s="34"/>
      <c r="H30" s="2"/>
    </row>
    <row r="31" spans="1:8" ht="12.75">
      <c r="A31" t="s">
        <v>52</v>
      </c>
      <c r="B31" s="34"/>
      <c r="C31" s="34"/>
      <c r="D31" s="34"/>
      <c r="E31" s="34"/>
      <c r="F31" s="34"/>
      <c r="G31" s="34"/>
      <c r="H31" s="2"/>
    </row>
    <row r="32" spans="1:8" ht="12.75">
      <c r="A32" t="s">
        <v>86</v>
      </c>
      <c r="B32" s="34">
        <v>0</v>
      </c>
      <c r="C32" s="34">
        <v>0</v>
      </c>
      <c r="D32" s="34">
        <v>0</v>
      </c>
      <c r="E32" s="34"/>
      <c r="F32" s="34">
        <v>0</v>
      </c>
      <c r="G32" s="34">
        <f>SUM(B32:F32)</f>
        <v>0</v>
      </c>
      <c r="H32" s="2"/>
    </row>
    <row r="33" spans="2:8" ht="12.75">
      <c r="B33" s="34"/>
      <c r="C33" s="34"/>
      <c r="D33" s="34"/>
      <c r="E33" s="34"/>
      <c r="F33" s="34"/>
      <c r="G33" s="34"/>
      <c r="H33" s="2"/>
    </row>
    <row r="34" spans="2:8" ht="12.75">
      <c r="B34" s="38"/>
      <c r="C34" s="38"/>
      <c r="D34" s="38"/>
      <c r="E34" s="38"/>
      <c r="F34" s="38"/>
      <c r="G34" s="38"/>
      <c r="H34" s="2"/>
    </row>
    <row r="35" spans="1:8" ht="13.5" thickBot="1">
      <c r="A35" t="s">
        <v>115</v>
      </c>
      <c r="B35" s="35">
        <f>SUM(B22:B34)</f>
        <v>206250</v>
      </c>
      <c r="C35" s="35">
        <f>SUM(C22:C34)</f>
        <v>6307.290999999999</v>
      </c>
      <c r="D35" s="35">
        <f>SUM(D22:D34)</f>
        <v>-2237.823</v>
      </c>
      <c r="E35" s="35"/>
      <c r="F35" s="35">
        <f>SUM(F22:F34)</f>
        <v>102865.933</v>
      </c>
      <c r="G35" s="35">
        <f>SUM(G22:G34)</f>
        <v>313184.901</v>
      </c>
      <c r="H35" s="2"/>
    </row>
    <row r="36" spans="2:8" ht="13.5" thickTop="1">
      <c r="B36" s="34"/>
      <c r="C36" s="34"/>
      <c r="D36" s="34"/>
      <c r="E36" s="34"/>
      <c r="F36" s="34"/>
      <c r="G36" s="34"/>
      <c r="H36" s="2"/>
    </row>
    <row r="37" spans="2:8" ht="12.75">
      <c r="B37" s="34"/>
      <c r="C37" s="34"/>
      <c r="D37" s="34"/>
      <c r="E37" s="34"/>
      <c r="F37" s="34"/>
      <c r="G37" s="34"/>
      <c r="H37" s="2"/>
    </row>
    <row r="38" spans="1:8" ht="12.75">
      <c r="A38" t="s">
        <v>91</v>
      </c>
      <c r="B38" s="34"/>
      <c r="C38" s="34"/>
      <c r="D38" s="34"/>
      <c r="E38" s="34"/>
      <c r="F38" s="34"/>
      <c r="G38" s="34"/>
      <c r="H38" s="2"/>
    </row>
    <row r="39" spans="1:7" ht="12.75">
      <c r="A39" t="s">
        <v>108</v>
      </c>
      <c r="B39" s="34">
        <v>206250</v>
      </c>
      <c r="C39" s="34">
        <v>7199</v>
      </c>
      <c r="D39" s="34">
        <v>-1264</v>
      </c>
      <c r="E39" s="34"/>
      <c r="F39" s="34">
        <v>91386</v>
      </c>
      <c r="G39" s="34">
        <f>SUM(B39:F39)</f>
        <v>303571</v>
      </c>
    </row>
    <row r="40" spans="2:7" ht="12.75">
      <c r="B40" s="34"/>
      <c r="C40" s="34"/>
      <c r="D40" s="34"/>
      <c r="E40" s="34"/>
      <c r="F40" s="34"/>
      <c r="G40" s="34"/>
    </row>
    <row r="41" spans="1:7" ht="12.75">
      <c r="A41" t="s">
        <v>109</v>
      </c>
      <c r="B41" s="34"/>
      <c r="C41" s="34"/>
      <c r="D41" s="34"/>
      <c r="E41" s="34"/>
      <c r="F41" s="34"/>
      <c r="G41" s="34"/>
    </row>
    <row r="42" spans="1:8" ht="12.75">
      <c r="A42" s="78" t="s">
        <v>100</v>
      </c>
      <c r="B42" s="34">
        <v>0</v>
      </c>
      <c r="C42" s="34"/>
      <c r="D42" s="34">
        <v>0</v>
      </c>
      <c r="E42" s="34"/>
      <c r="F42" s="34">
        <v>-588.925</v>
      </c>
      <c r="G42" s="34">
        <f>SUM(B42:F42)</f>
        <v>-588.925</v>
      </c>
      <c r="H42" s="2"/>
    </row>
    <row r="43" spans="1:8" ht="12.75">
      <c r="A43" s="76"/>
      <c r="B43" s="77"/>
      <c r="C43" s="77"/>
      <c r="D43" s="77"/>
      <c r="E43" s="77"/>
      <c r="F43" s="77"/>
      <c r="G43" s="77"/>
      <c r="H43" s="2"/>
    </row>
    <row r="44" spans="1:8" ht="12.75">
      <c r="A44" t="s">
        <v>102</v>
      </c>
      <c r="B44" s="34">
        <f>SUM(B39:B43)</f>
        <v>206250</v>
      </c>
      <c r="C44" s="34">
        <f>SUM(C39:C43)</f>
        <v>7199</v>
      </c>
      <c r="D44" s="34">
        <f>SUM(D39:D43)</f>
        <v>-1264</v>
      </c>
      <c r="E44" s="34"/>
      <c r="F44" s="34">
        <f>SUM(F39:F43)</f>
        <v>90797.075</v>
      </c>
      <c r="G44" s="34">
        <f>SUM(G39:G43)</f>
        <v>302982.075</v>
      </c>
      <c r="H44" s="2"/>
    </row>
    <row r="45" spans="1:8" ht="12.75">
      <c r="A45" s="75"/>
      <c r="B45" s="34"/>
      <c r="C45" s="34"/>
      <c r="D45" s="34"/>
      <c r="E45" s="34"/>
      <c r="F45" s="34"/>
      <c r="G45" s="34"/>
      <c r="H45" s="2"/>
    </row>
    <row r="46" spans="1:7" ht="12.75">
      <c r="A46" t="s">
        <v>51</v>
      </c>
      <c r="B46" s="39">
        <v>0</v>
      </c>
      <c r="C46" s="39">
        <v>0</v>
      </c>
      <c r="D46" s="34">
        <v>0</v>
      </c>
      <c r="E46" s="39"/>
      <c r="F46" s="34">
        <v>4402</v>
      </c>
      <c r="G46" s="34">
        <f>SUM(B46:F46)</f>
        <v>4402</v>
      </c>
    </row>
    <row r="47" spans="2:7" ht="12.75">
      <c r="B47" s="39"/>
      <c r="C47" s="39"/>
      <c r="D47" s="39"/>
      <c r="E47" s="39"/>
      <c r="F47" s="34"/>
      <c r="G47" s="34"/>
    </row>
    <row r="48" spans="1:8" ht="12.75">
      <c r="A48" t="s">
        <v>82</v>
      </c>
      <c r="B48" s="34">
        <v>0</v>
      </c>
      <c r="C48" s="34">
        <v>0</v>
      </c>
      <c r="D48" s="34">
        <v>-706</v>
      </c>
      <c r="E48" s="34"/>
      <c r="F48" s="34">
        <v>0</v>
      </c>
      <c r="G48" s="34">
        <f>SUM(B48:F48)</f>
        <v>-706</v>
      </c>
      <c r="H48" s="2"/>
    </row>
    <row r="49" spans="2:8" ht="12.75">
      <c r="B49" s="34"/>
      <c r="C49" s="34"/>
      <c r="D49" s="34"/>
      <c r="E49" s="34"/>
      <c r="F49" s="34"/>
      <c r="G49" s="34"/>
      <c r="H49" s="2"/>
    </row>
    <row r="50" spans="1:7" ht="12.75">
      <c r="A50" t="s">
        <v>52</v>
      </c>
      <c r="B50" s="39"/>
      <c r="C50" s="39"/>
      <c r="D50" s="39"/>
      <c r="E50" s="39"/>
      <c r="F50" s="34">
        <v>0</v>
      </c>
      <c r="G50" s="34">
        <f>SUM(B50:F50)</f>
        <v>0</v>
      </c>
    </row>
    <row r="51" spans="1:7" ht="12.75">
      <c r="A51" t="s">
        <v>86</v>
      </c>
      <c r="B51" s="39">
        <v>0</v>
      </c>
      <c r="C51" s="39">
        <v>0</v>
      </c>
      <c r="D51" s="39">
        <v>0</v>
      </c>
      <c r="E51" s="39"/>
      <c r="F51" s="34"/>
      <c r="G51" s="34"/>
    </row>
    <row r="52" spans="2:7" ht="12.75">
      <c r="B52" s="39"/>
      <c r="C52" s="39"/>
      <c r="D52" s="39"/>
      <c r="E52" s="39"/>
      <c r="F52" s="34"/>
      <c r="G52" s="34"/>
    </row>
    <row r="53" spans="2:7" ht="12.75">
      <c r="B53" s="38"/>
      <c r="C53" s="38"/>
      <c r="D53" s="38"/>
      <c r="E53" s="38"/>
      <c r="F53" s="38">
        <v>0</v>
      </c>
      <c r="G53" s="38">
        <v>0</v>
      </c>
    </row>
    <row r="54" spans="1:7" ht="13.5" thickBot="1">
      <c r="A54" t="s">
        <v>114</v>
      </c>
      <c r="B54" s="35">
        <f>SUM(B44:B53)</f>
        <v>206250</v>
      </c>
      <c r="C54" s="35">
        <f>SUM(C44:C53)</f>
        <v>7199</v>
      </c>
      <c r="D54" s="35">
        <f>SUM(D44:D53)</f>
        <v>-1970</v>
      </c>
      <c r="E54" s="35"/>
      <c r="F54" s="35">
        <f>SUM(F44:F53)</f>
        <v>95199.075</v>
      </c>
      <c r="G54" s="35">
        <f>SUM(G44:G53)</f>
        <v>306678.075</v>
      </c>
    </row>
    <row r="55" spans="2:7" ht="13.5" thickTop="1">
      <c r="B55" s="33"/>
      <c r="C55" s="33"/>
      <c r="D55" s="33"/>
      <c r="E55" s="33"/>
      <c r="F55" s="33"/>
      <c r="G55" s="33"/>
    </row>
    <row r="56" spans="1:7" ht="12.75">
      <c r="A56" t="str">
        <f>PL!A45</f>
        <v># Certain figures in 2006 have been restated for comparative purposes in accordance with the new and revised Financial </v>
      </c>
      <c r="B56" s="33"/>
      <c r="C56" s="33"/>
      <c r="D56" s="33"/>
      <c r="E56" s="33"/>
      <c r="F56" s="33"/>
      <c r="G56" s="33"/>
    </row>
    <row r="57" spans="1:7" ht="12.75">
      <c r="A57" t="str">
        <f>PL!A46</f>
        <v>Reporting Standards adopted by the Group with effect from 1 July 2006 (see Note 2)</v>
      </c>
      <c r="B57" s="7"/>
      <c r="C57" s="7"/>
      <c r="D57" s="7"/>
      <c r="E57" s="7"/>
      <c r="F57" s="7"/>
      <c r="G57" s="7"/>
    </row>
    <row r="59" ht="12.75">
      <c r="A59" t="s">
        <v>59</v>
      </c>
    </row>
    <row r="60" ht="12.75">
      <c r="A60" t="s">
        <v>97</v>
      </c>
    </row>
  </sheetData>
  <mergeCells count="4">
    <mergeCell ref="C12:D12"/>
    <mergeCell ref="A2:G2"/>
    <mergeCell ref="A3:G3"/>
    <mergeCell ref="A4:G4"/>
  </mergeCells>
  <printOptions/>
  <pageMargins left="0.5511811023622047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A9" sqref="A9"/>
    </sheetView>
  </sheetViews>
  <sheetFormatPr defaultColWidth="9.140625" defaultRowHeight="12.75"/>
  <cols>
    <col min="1" max="1" width="24.140625" style="44" customWidth="1"/>
    <col min="2" max="2" width="6.28125" style="44" customWidth="1"/>
    <col min="3" max="3" width="9.140625" style="44" customWidth="1"/>
    <col min="4" max="4" width="19.7109375" style="44" customWidth="1"/>
    <col min="5" max="5" width="6.00390625" style="44" customWidth="1"/>
    <col min="6" max="6" width="15.7109375" style="44" customWidth="1"/>
    <col min="7" max="7" width="1.8515625" style="44" customWidth="1"/>
    <col min="8" max="8" width="16.140625" style="44" customWidth="1"/>
    <col min="9" max="16384" width="9.140625" style="44" customWidth="1"/>
  </cols>
  <sheetData>
    <row r="1" spans="3:6" ht="15.75">
      <c r="C1" s="45"/>
      <c r="D1" s="46" t="s">
        <v>47</v>
      </c>
      <c r="E1" s="45"/>
      <c r="F1" s="45"/>
    </row>
    <row r="2" spans="3:6" ht="12.75">
      <c r="C2" s="47"/>
      <c r="D2" s="48" t="s">
        <v>48</v>
      </c>
      <c r="E2" s="47"/>
      <c r="F2" s="47"/>
    </row>
    <row r="3" spans="3:6" ht="12.75">
      <c r="C3" s="47"/>
      <c r="D3" s="49" t="s">
        <v>65</v>
      </c>
      <c r="E3" s="47"/>
      <c r="F3" s="47"/>
    </row>
    <row r="4" spans="3:6" ht="12.75">
      <c r="C4" s="47"/>
      <c r="D4" s="49"/>
      <c r="E4" s="47"/>
      <c r="F4" s="47"/>
    </row>
    <row r="5" spans="1:6" ht="12.75">
      <c r="A5" s="50" t="str">
        <f>PL!A6</f>
        <v>Quarterly financial report for first financial quarter ended 31 December 2006</v>
      </c>
      <c r="C5" s="47"/>
      <c r="D5" s="47"/>
      <c r="E5" s="47"/>
      <c r="F5" s="47"/>
    </row>
    <row r="6" spans="1:6" ht="12.75">
      <c r="A6" s="44" t="s">
        <v>49</v>
      </c>
      <c r="C6" s="47"/>
      <c r="D6" s="47"/>
      <c r="E6" s="47"/>
      <c r="F6" s="47"/>
    </row>
    <row r="8" ht="12.75">
      <c r="A8" s="44" t="s">
        <v>116</v>
      </c>
    </row>
    <row r="10" spans="6:8" ht="12.75">
      <c r="F10" s="47" t="s">
        <v>73</v>
      </c>
      <c r="H10" s="47" t="s">
        <v>73</v>
      </c>
    </row>
    <row r="11" spans="6:8" ht="12.75">
      <c r="F11" s="47" t="s">
        <v>75</v>
      </c>
      <c r="H11" s="47" t="s">
        <v>75</v>
      </c>
    </row>
    <row r="12" spans="6:8" ht="12.75">
      <c r="F12" s="61" t="str">
        <f>PL!F17</f>
        <v>31.12.2006</v>
      </c>
      <c r="H12" s="61" t="str">
        <f>PL!G17</f>
        <v>31.12.2005</v>
      </c>
    </row>
    <row r="13" spans="6:8" ht="12.75">
      <c r="F13" s="47" t="s">
        <v>24</v>
      </c>
      <c r="H13" s="47" t="s">
        <v>24</v>
      </c>
    </row>
    <row r="14" ht="12.75">
      <c r="H14" s="47" t="str">
        <f>PL!D16</f>
        <v>(RESTATED)#</v>
      </c>
    </row>
    <row r="15" ht="12.75">
      <c r="A15" s="50" t="s">
        <v>60</v>
      </c>
    </row>
    <row r="16" spans="6:8" ht="12.75">
      <c r="F16" s="51"/>
      <c r="G16" s="51"/>
      <c r="H16" s="51"/>
    </row>
    <row r="17" spans="1:8" ht="12.75">
      <c r="A17" s="44" t="s">
        <v>19</v>
      </c>
      <c r="F17" s="51">
        <f>+PL!F30</f>
        <v>4553</v>
      </c>
      <c r="G17" s="51"/>
      <c r="H17" s="51">
        <v>6114</v>
      </c>
    </row>
    <row r="18" spans="6:8" ht="12.75">
      <c r="F18" s="51"/>
      <c r="G18" s="51"/>
      <c r="H18" s="51"/>
    </row>
    <row r="19" spans="1:8" ht="12.75">
      <c r="A19" s="44" t="s">
        <v>61</v>
      </c>
      <c r="F19" s="52">
        <v>1820</v>
      </c>
      <c r="G19" s="51"/>
      <c r="H19" s="52">
        <v>748</v>
      </c>
    </row>
    <row r="20" spans="6:8" ht="12.75">
      <c r="F20" s="53"/>
      <c r="G20" s="51"/>
      <c r="H20" s="53"/>
    </row>
    <row r="21" spans="1:19" ht="12.75">
      <c r="A21" s="44" t="s">
        <v>66</v>
      </c>
      <c r="F21" s="51">
        <f>F17+F19</f>
        <v>6373</v>
      </c>
      <c r="G21" s="51"/>
      <c r="H21" s="51">
        <f>H17+H19</f>
        <v>6862</v>
      </c>
      <c r="K21" s="54"/>
      <c r="L21" s="54"/>
      <c r="M21" s="54"/>
      <c r="N21" s="54"/>
      <c r="O21" s="54"/>
      <c r="P21" s="54"/>
      <c r="Q21" s="54"/>
      <c r="R21" s="54"/>
      <c r="S21" s="54"/>
    </row>
    <row r="22" spans="6:19" ht="12.75">
      <c r="F22" s="51"/>
      <c r="G22" s="51"/>
      <c r="H22" s="51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2.75">
      <c r="A23" s="44" t="s">
        <v>71</v>
      </c>
      <c r="F23" s="53">
        <v>8817</v>
      </c>
      <c r="G23" s="51"/>
      <c r="H23" s="53">
        <v>4779</v>
      </c>
      <c r="K23" s="54"/>
      <c r="L23" s="54"/>
      <c r="M23" s="54"/>
      <c r="N23" s="54"/>
      <c r="O23" s="54"/>
      <c r="P23" s="54"/>
      <c r="Q23" s="54"/>
      <c r="R23" s="54"/>
      <c r="S23" s="54"/>
    </row>
    <row r="24" spans="6:19" ht="18.75" customHeight="1">
      <c r="F24" s="51">
        <f>F21+F23</f>
        <v>15190</v>
      </c>
      <c r="G24" s="51"/>
      <c r="H24" s="51">
        <f>H21+H23</f>
        <v>11641</v>
      </c>
      <c r="K24" s="54"/>
      <c r="L24" s="54"/>
      <c r="M24" s="54"/>
      <c r="N24" s="54"/>
      <c r="O24" s="54"/>
      <c r="P24" s="54"/>
      <c r="Q24" s="54"/>
      <c r="R24" s="54"/>
      <c r="S24" s="54"/>
    </row>
    <row r="25" spans="6:19" ht="12.75">
      <c r="F25" s="51"/>
      <c r="G25" s="51"/>
      <c r="H25" s="51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.75">
      <c r="A26" s="44" t="s">
        <v>62</v>
      </c>
      <c r="F26" s="53">
        <f>-1223-154</f>
        <v>-1377</v>
      </c>
      <c r="G26" s="51"/>
      <c r="H26" s="53">
        <v>-2163</v>
      </c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8" customHeight="1">
      <c r="A27" s="50" t="s">
        <v>90</v>
      </c>
      <c r="F27" s="53">
        <f>F24+F26</f>
        <v>13813</v>
      </c>
      <c r="G27" s="51"/>
      <c r="H27" s="53">
        <f>H24+H26</f>
        <v>9478</v>
      </c>
      <c r="K27" s="54"/>
      <c r="L27" s="54"/>
      <c r="M27" s="54"/>
      <c r="N27" s="54"/>
      <c r="O27" s="54"/>
      <c r="P27" s="54"/>
      <c r="Q27" s="54"/>
      <c r="R27" s="54"/>
      <c r="S27" s="54"/>
    </row>
    <row r="28" spans="6:19" ht="26.25" customHeight="1">
      <c r="F28" s="51"/>
      <c r="G28" s="51"/>
      <c r="H28" s="51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8" customHeight="1">
      <c r="A29" s="50" t="s">
        <v>63</v>
      </c>
      <c r="F29" s="51"/>
      <c r="G29" s="51"/>
      <c r="H29" s="51"/>
      <c r="K29" s="54"/>
      <c r="L29" s="54"/>
      <c r="M29" s="54"/>
      <c r="N29" s="54"/>
      <c r="O29" s="54"/>
      <c r="P29" s="54"/>
      <c r="Q29" s="54"/>
      <c r="R29" s="54"/>
      <c r="S29" s="54"/>
    </row>
    <row r="30" spans="6:19" ht="10.5" customHeight="1">
      <c r="F30" s="51"/>
      <c r="G30" s="51"/>
      <c r="H30" s="51"/>
      <c r="K30" s="54"/>
      <c r="L30" s="55"/>
      <c r="M30" s="54"/>
      <c r="N30" s="54"/>
      <c r="O30" s="54"/>
      <c r="P30" s="54"/>
      <c r="Q30" s="55"/>
      <c r="R30" s="54"/>
      <c r="S30" s="54"/>
    </row>
    <row r="31" spans="1:19" ht="12.75">
      <c r="A31" s="56" t="s">
        <v>89</v>
      </c>
      <c r="F31" s="51">
        <v>-322</v>
      </c>
      <c r="G31" s="51"/>
      <c r="H31" s="51">
        <v>-189</v>
      </c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2.75">
      <c r="A32" s="56" t="s">
        <v>92</v>
      </c>
      <c r="F32" s="51">
        <v>0</v>
      </c>
      <c r="G32" s="51"/>
      <c r="H32" s="51">
        <v>396</v>
      </c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.75">
      <c r="A33" s="56" t="s">
        <v>27</v>
      </c>
      <c r="F33" s="51">
        <v>-4255</v>
      </c>
      <c r="G33" s="51"/>
      <c r="H33" s="51">
        <v>-2835</v>
      </c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.75">
      <c r="A34" s="56"/>
      <c r="F34" s="51"/>
      <c r="G34" s="51"/>
      <c r="H34" s="51"/>
      <c r="K34" s="54"/>
      <c r="L34" s="54"/>
      <c r="M34" s="54"/>
      <c r="N34" s="54"/>
      <c r="O34" s="54"/>
      <c r="P34" s="54"/>
      <c r="Q34" s="54"/>
      <c r="R34" s="54"/>
      <c r="S34" s="54"/>
    </row>
    <row r="35" spans="6:19" ht="12.75">
      <c r="F35" s="57">
        <f>SUM(F31:F34)</f>
        <v>-4577</v>
      </c>
      <c r="G35" s="51"/>
      <c r="H35" s="57">
        <f>SUM(H31:H34)</f>
        <v>-2628</v>
      </c>
      <c r="K35" s="54"/>
      <c r="L35" s="54"/>
      <c r="M35" s="54"/>
      <c r="N35" s="54"/>
      <c r="O35" s="54"/>
      <c r="P35" s="54"/>
      <c r="Q35" s="54"/>
      <c r="R35" s="54"/>
      <c r="S35" s="54"/>
    </row>
    <row r="36" spans="6:19" ht="12.75">
      <c r="F36" s="51"/>
      <c r="G36" s="51"/>
      <c r="H36" s="51"/>
      <c r="K36" s="54"/>
      <c r="L36" s="54"/>
      <c r="M36" s="58"/>
      <c r="N36" s="54"/>
      <c r="O36" s="54"/>
      <c r="P36" s="54"/>
      <c r="Q36" s="54"/>
      <c r="R36" s="54"/>
      <c r="S36" s="54"/>
    </row>
    <row r="37" spans="1:19" ht="12.75">
      <c r="A37" s="50" t="s">
        <v>67</v>
      </c>
      <c r="F37" s="51"/>
      <c r="G37" s="51"/>
      <c r="H37" s="51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.75">
      <c r="A38" s="50"/>
      <c r="F38" s="51"/>
      <c r="G38" s="51"/>
      <c r="H38" s="51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.75">
      <c r="A39" s="44" t="s">
        <v>78</v>
      </c>
      <c r="F39" s="51">
        <v>487</v>
      </c>
      <c r="G39" s="51"/>
      <c r="H39" s="51">
        <v>1440</v>
      </c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.75">
      <c r="A40" s="44" t="s">
        <v>77</v>
      </c>
      <c r="F40" s="51">
        <f>-7808-487</f>
        <v>-8295</v>
      </c>
      <c r="G40" s="51"/>
      <c r="H40" s="51">
        <v>-11620</v>
      </c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2.75">
      <c r="A41" s="44" t="s">
        <v>87</v>
      </c>
      <c r="F41" s="51">
        <v>-0.8</v>
      </c>
      <c r="G41" s="51"/>
      <c r="H41" s="51">
        <v>-706</v>
      </c>
      <c r="K41" s="54"/>
      <c r="L41" s="54"/>
      <c r="M41" s="54"/>
      <c r="N41" s="54"/>
      <c r="O41" s="54"/>
      <c r="P41" s="54"/>
      <c r="Q41" s="54"/>
      <c r="R41" s="54"/>
      <c r="S41" s="54"/>
    </row>
    <row r="42" spans="1:8" ht="12.75">
      <c r="A42" s="44" t="s">
        <v>74</v>
      </c>
      <c r="F42" s="52">
        <v>-391</v>
      </c>
      <c r="G42" s="51"/>
      <c r="H42" s="52">
        <v>374</v>
      </c>
    </row>
    <row r="43" spans="6:8" ht="12.75">
      <c r="F43" s="57">
        <f>SUM(F39:F42)</f>
        <v>-8199.8</v>
      </c>
      <c r="G43" s="51"/>
      <c r="H43" s="57">
        <f>SUM(H39:H42)</f>
        <v>-10512</v>
      </c>
    </row>
    <row r="44" spans="6:8" ht="12.75">
      <c r="F44" s="51"/>
      <c r="G44" s="51"/>
      <c r="H44" s="51"/>
    </row>
    <row r="45" spans="1:8" ht="12.75">
      <c r="A45" s="50" t="s">
        <v>76</v>
      </c>
      <c r="F45" s="51">
        <f>F27+F35+F43</f>
        <v>1036.2000000000007</v>
      </c>
      <c r="G45" s="51"/>
      <c r="H45" s="51">
        <f>H27+H35+H43</f>
        <v>-3662</v>
      </c>
    </row>
    <row r="46" spans="6:8" ht="12.75">
      <c r="F46" s="51"/>
      <c r="G46" s="51"/>
      <c r="H46" s="51"/>
    </row>
    <row r="47" spans="1:8" ht="12.75">
      <c r="A47" s="50" t="s">
        <v>68</v>
      </c>
      <c r="F47" s="51">
        <v>-32692</v>
      </c>
      <c r="G47" s="51"/>
      <c r="H47" s="51">
        <v>-26755</v>
      </c>
    </row>
    <row r="48" spans="6:8" ht="12.75">
      <c r="F48" s="51"/>
      <c r="G48" s="51"/>
      <c r="H48" s="51"/>
    </row>
    <row r="49" spans="1:8" ht="13.5" thickBot="1">
      <c r="A49" s="50" t="s">
        <v>69</v>
      </c>
      <c r="F49" s="59">
        <f>F45+F47</f>
        <v>-31655.8</v>
      </c>
      <c r="G49" s="51"/>
      <c r="H49" s="59">
        <f>H45+H47</f>
        <v>-30417</v>
      </c>
    </row>
    <row r="50" spans="6:10" ht="12.75">
      <c r="F50" s="51"/>
      <c r="G50" s="51"/>
      <c r="H50" s="51"/>
      <c r="J50" s="60"/>
    </row>
    <row r="51" spans="6:8" ht="12.75">
      <c r="F51" s="51"/>
      <c r="G51" s="51"/>
      <c r="H51" s="51"/>
    </row>
    <row r="52" spans="6:8" ht="12.75">
      <c r="F52" s="51"/>
      <c r="G52" s="51"/>
      <c r="H52" s="51"/>
    </row>
    <row r="53" spans="1:6" ht="12.75">
      <c r="A53" s="44" t="str">
        <f>PL!A45</f>
        <v># Certain figures in 2006 have been restated for comparative purposes in accordance with the new and revised Financial </v>
      </c>
      <c r="F53" s="60"/>
    </row>
    <row r="54" ht="12.75">
      <c r="A54" s="44" t="str">
        <f>PL!A46</f>
        <v>Reporting Standards adopted by the Group with effect from 1 July 2006 (see Note 2)</v>
      </c>
    </row>
    <row r="56" ht="12.75">
      <c r="A56" s="44" t="s">
        <v>64</v>
      </c>
    </row>
    <row r="57" ht="12.75">
      <c r="A57" s="44" t="str">
        <f>PL!A49</f>
        <v>for the year ended 30th June 2006 )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NJY</cp:lastModifiedBy>
  <cp:lastPrinted>2007-02-14T01:00:21Z</cp:lastPrinted>
  <dcterms:created xsi:type="dcterms:W3CDTF">2002-11-26T06:34:47Z</dcterms:created>
  <dcterms:modified xsi:type="dcterms:W3CDTF">2007-02-16T02:54:18Z</dcterms:modified>
  <cp:category/>
  <cp:version/>
  <cp:contentType/>
  <cp:contentStatus/>
</cp:coreProperties>
</file>