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385" windowHeight="6135" activeTab="3"/>
  </bookViews>
  <sheets>
    <sheet name="PL" sheetId="1" r:id="rId1"/>
    <sheet name="BS" sheetId="2" r:id="rId2"/>
    <sheet name="equity " sheetId="3" r:id="rId3"/>
    <sheet name="CF" sheetId="4" r:id="rId4"/>
  </sheets>
  <definedNames>
    <definedName name="_xlnm.Print_Area" localSheetId="0">'PL'!$A$1:$G$49</definedName>
  </definedNames>
  <calcPr fullCalcOnLoad="1"/>
</workbook>
</file>

<file path=xl/sharedStrings.xml><?xml version="1.0" encoding="utf-8"?>
<sst xmlns="http://schemas.openxmlformats.org/spreadsheetml/2006/main" count="151" uniqueCount="108">
  <si>
    <t>Revenue</t>
  </si>
  <si>
    <t>Operating expenses</t>
  </si>
  <si>
    <t>Other operating income</t>
  </si>
  <si>
    <t>Finance cost</t>
  </si>
  <si>
    <t>Taxation</t>
  </si>
  <si>
    <t>Profit after taxation</t>
  </si>
  <si>
    <t>Minority interests</t>
  </si>
  <si>
    <t>Net profit attributable to</t>
  </si>
  <si>
    <t>shareholders of the company</t>
  </si>
  <si>
    <t>CURRENT</t>
  </si>
  <si>
    <t>YEAR</t>
  </si>
  <si>
    <t>QUARTER</t>
  </si>
  <si>
    <t>PRECEDING</t>
  </si>
  <si>
    <t xml:space="preserve">YEAR </t>
  </si>
  <si>
    <t>CORRESPONDING</t>
  </si>
  <si>
    <t xml:space="preserve">                       INDIVIDUAL QUARTER</t>
  </si>
  <si>
    <t>TO DATE</t>
  </si>
  <si>
    <t>PERIOD</t>
  </si>
  <si>
    <t>Profit from operations</t>
  </si>
  <si>
    <t>Profit before taxation</t>
  </si>
  <si>
    <t>AS AT END OF</t>
  </si>
  <si>
    <t>CURRENT QUARTER</t>
  </si>
  <si>
    <t>(UNAUDITED)</t>
  </si>
  <si>
    <t>AS AT PRECEDING</t>
  </si>
  <si>
    <t>(AUDITED)</t>
  </si>
  <si>
    <t>RM'000</t>
  </si>
  <si>
    <t>Investment properties</t>
  </si>
  <si>
    <t>Property, plant and equipment</t>
  </si>
  <si>
    <t>Land held for development</t>
  </si>
  <si>
    <t>Current assets</t>
  </si>
  <si>
    <t>Land and development expenditure</t>
  </si>
  <si>
    <t>Inventories</t>
  </si>
  <si>
    <t>Receivables,deposits and</t>
  </si>
  <si>
    <t>Deposits with licensed banks</t>
  </si>
  <si>
    <t>Cash and bank balances</t>
  </si>
  <si>
    <t>Current liabilities</t>
  </si>
  <si>
    <t>Payables</t>
  </si>
  <si>
    <t>Bank overdrafts</t>
  </si>
  <si>
    <t>Short term borrowings</t>
  </si>
  <si>
    <t>Net current assets</t>
  </si>
  <si>
    <t>Shareholders' Funds</t>
  </si>
  <si>
    <t>Share capital</t>
  </si>
  <si>
    <t>Revaluation reserves</t>
  </si>
  <si>
    <t>Retained earnings</t>
  </si>
  <si>
    <t>Long term borrowings</t>
  </si>
  <si>
    <t>Deferred taxation</t>
  </si>
  <si>
    <t>( The Condensed Consolidated Income Statements should be read in conjunction with the Annual Financial Report</t>
  </si>
  <si>
    <t xml:space="preserve">( The Condensed Consolidated Balance Sheets should be read in conjunction with the Annual Financial Report </t>
  </si>
  <si>
    <t>Net tangible assets per share (RM)</t>
  </si>
  <si>
    <t>BCB BERHAD</t>
  </si>
  <si>
    <t>(Company No : 172003-W)</t>
  </si>
  <si>
    <t>( The figures have not been audited)</t>
  </si>
  <si>
    <t>CONDENSED CONSOLIDATED STATEMENT OF CHANGES IN EQUITY</t>
  </si>
  <si>
    <t>Net profit for the period</t>
  </si>
  <si>
    <t>Dividend paid in respect of previous</t>
  </si>
  <si>
    <t xml:space="preserve">Revaluation </t>
  </si>
  <si>
    <t>surplus</t>
  </si>
  <si>
    <t>Retained</t>
  </si>
  <si>
    <t>earnings</t>
  </si>
  <si>
    <t>Distributable</t>
  </si>
  <si>
    <t>Total</t>
  </si>
  <si>
    <t xml:space="preserve">( The Condensed Consolidated Statement of Changes in Equity  should be read in conjunction with the </t>
  </si>
  <si>
    <t>Operating activities</t>
  </si>
  <si>
    <t>Adjustments for non-cash items</t>
  </si>
  <si>
    <t>Taxes paid</t>
  </si>
  <si>
    <t>Investing activities</t>
  </si>
  <si>
    <t>( The Condensed Consolidated Cash Flow Statement should be read in conjunction with the Annual Financial Report</t>
  </si>
  <si>
    <t>(Incorporated in Malaysia)</t>
  </si>
  <si>
    <t>Operating profit before working capital changes</t>
  </si>
  <si>
    <t>Financing activities</t>
  </si>
  <si>
    <t>Cash and cash equivalents at beginning of period</t>
  </si>
  <si>
    <t>Cash and cash equivalents at end of period</t>
  </si>
  <si>
    <t>FINANCIAL YEAR END</t>
  </si>
  <si>
    <t>Net change in working capital</t>
  </si>
  <si>
    <t xml:space="preserve">                       CUMULATIVE QUARTER</t>
  </si>
  <si>
    <t>CUMULATIVE</t>
  </si>
  <si>
    <t>Others</t>
  </si>
  <si>
    <t>3 MONTHS</t>
  </si>
  <si>
    <t>Net increase in cash and cash equivalents</t>
  </si>
  <si>
    <t xml:space="preserve">Repayment of borrowings </t>
  </si>
  <si>
    <t xml:space="preserve">Proceeds from borrowings </t>
  </si>
  <si>
    <t>At 1.7.2004</t>
  </si>
  <si>
    <t>At 30.9.2004</t>
  </si>
  <si>
    <t>30.9.2004</t>
  </si>
  <si>
    <t>Treasury shares</t>
  </si>
  <si>
    <t>Deferred tax assets</t>
  </si>
  <si>
    <t xml:space="preserve">  prepayments</t>
  </si>
  <si>
    <t>Share buy-back</t>
  </si>
  <si>
    <t>Non-distributable</t>
  </si>
  <si>
    <t>Treasury</t>
  </si>
  <si>
    <t>shares</t>
  </si>
  <si>
    <t xml:space="preserve">  financial year</t>
  </si>
  <si>
    <t>Purchase of treasury shares</t>
  </si>
  <si>
    <t>EPS - Basic (sen)</t>
  </si>
  <si>
    <t xml:space="preserve">Purchase of property, plant and equipment </t>
  </si>
  <si>
    <t>Net cash from operating activities</t>
  </si>
  <si>
    <t>Quarterly financial report for first financial quarter ended 30 September 2005</t>
  </si>
  <si>
    <t>CONDENSED CONSOLIDATED INCOME STATEMENTS FOR THE QUARTER ENDED 30 SEPTEMBER 2005</t>
  </si>
  <si>
    <t>for the year ended 30th June 2005 )</t>
  </si>
  <si>
    <t>30.9.2005</t>
  </si>
  <si>
    <t>CONDENSED CONSOLIDATED BALANCE SHEETS AS AT  30 SEPTEMBER 2005</t>
  </si>
  <si>
    <t>30.6.2005</t>
  </si>
  <si>
    <t>At 1.7.2005</t>
  </si>
  <si>
    <t>At 30.9.2005</t>
  </si>
  <si>
    <t>Annual Financial Report for the year ended 30th June 2005 )</t>
  </si>
  <si>
    <t>CONDENSED CONSOLIDATED CASH FLOW STATEMENT FOR THE QUARTER ENDED 30 SEPTEMBER 2005</t>
  </si>
  <si>
    <t xml:space="preserve">Proceeds of property, plant and equipment </t>
  </si>
  <si>
    <t>Tax Recoverable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</si>
</sst>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#,##0.0"/>
    <numFmt numFmtId="176" formatCode="0.0"/>
    <numFmt numFmtId="177" formatCode="_(* #,##0.000_);_(* \(#,##0.000\);_(* &quot;-&quot;???_);_(@_)"/>
  </numFmts>
  <fonts count="8">
    <font>
      <sz val="10"/>
      <name val="Arial"/>
      <family val="0"/>
    </font>
    <font>
      <b/>
      <sz val="10"/>
      <name val="Helv"/>
      <family val="0"/>
    </font>
    <font>
      <b/>
      <sz val="12"/>
      <name val="Helv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57"/>
      <name val="Arial"/>
      <family val="0"/>
    </font>
    <font>
      <b/>
      <sz val="14"/>
      <name val="Helv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15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4" fontId="0" fillId="0" borderId="0" xfId="15" applyNumberFormat="1" applyFont="1" applyAlignment="1">
      <alignment/>
    </xf>
    <xf numFmtId="174" fontId="0" fillId="0" borderId="1" xfId="15" applyNumberFormat="1" applyFont="1" applyBorder="1" applyAlignment="1">
      <alignment/>
    </xf>
    <xf numFmtId="174" fontId="0" fillId="0" borderId="2" xfId="15" applyNumberFormat="1" applyFont="1" applyBorder="1" applyAlignment="1">
      <alignment/>
    </xf>
    <xf numFmtId="43" fontId="0" fillId="0" borderId="0" xfId="15" applyNumberFormat="1" applyFont="1" applyAlignment="1">
      <alignment/>
    </xf>
    <xf numFmtId="174" fontId="0" fillId="0" borderId="3" xfId="15" applyNumberFormat="1" applyFont="1" applyBorder="1" applyAlignment="1">
      <alignment/>
    </xf>
    <xf numFmtId="174" fontId="0" fillId="0" borderId="4" xfId="15" applyNumberFormat="1" applyFont="1" applyBorder="1" applyAlignment="1">
      <alignment/>
    </xf>
    <xf numFmtId="174" fontId="0" fillId="0" borderId="5" xfId="15" applyNumberFormat="1" applyFont="1" applyBorder="1" applyAlignment="1">
      <alignment/>
    </xf>
    <xf numFmtId="174" fontId="0" fillId="0" borderId="6" xfId="15" applyNumberFormat="1" applyFont="1" applyBorder="1" applyAlignment="1">
      <alignment/>
    </xf>
    <xf numFmtId="0" fontId="0" fillId="0" borderId="7" xfId="0" applyFont="1" applyBorder="1" applyAlignment="1">
      <alignment/>
    </xf>
    <xf numFmtId="174" fontId="0" fillId="0" borderId="2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3" fontId="0" fillId="0" borderId="0" xfId="0" applyNumberFormat="1" applyBorder="1" applyAlignment="1">
      <alignment/>
    </xf>
    <xf numFmtId="174" fontId="0" fillId="0" borderId="7" xfId="15" applyNumberFormat="1" applyFont="1" applyBorder="1" applyAlignment="1">
      <alignment/>
    </xf>
    <xf numFmtId="174" fontId="0" fillId="0" borderId="0" xfId="15" applyNumberFormat="1" applyFont="1" applyBorder="1" applyAlignment="1">
      <alignment/>
    </xf>
    <xf numFmtId="174" fontId="0" fillId="0" borderId="0" xfId="15" applyNumberFormat="1" applyBorder="1" applyAlignment="1">
      <alignment/>
    </xf>
    <xf numFmtId="43" fontId="0" fillId="0" borderId="2" xfId="15" applyNumberFormat="1" applyFont="1" applyBorder="1" applyAlignment="1">
      <alignment/>
    </xf>
    <xf numFmtId="174" fontId="0" fillId="0" borderId="0" xfId="15" applyNumberFormat="1" applyAlignment="1">
      <alignment/>
    </xf>
    <xf numFmtId="174" fontId="0" fillId="0" borderId="2" xfId="15" applyNumberFormat="1" applyBorder="1" applyAlignment="1">
      <alignment/>
    </xf>
    <xf numFmtId="43" fontId="0" fillId="0" borderId="2" xfId="15" applyFont="1" applyBorder="1" applyAlignment="1">
      <alignment/>
    </xf>
    <xf numFmtId="0" fontId="0" fillId="0" borderId="1" xfId="0" applyBorder="1" applyAlignment="1">
      <alignment horizontal="center"/>
    </xf>
    <xf numFmtId="174" fontId="0" fillId="0" borderId="7" xfId="15" applyNumberFormat="1" applyBorder="1" applyAlignment="1">
      <alignment/>
    </xf>
    <xf numFmtId="172" fontId="0" fillId="0" borderId="0" xfId="15" applyNumberFormat="1" applyAlignment="1">
      <alignment/>
    </xf>
    <xf numFmtId="0" fontId="0" fillId="0" borderId="0" xfId="0" applyBorder="1" applyAlignment="1">
      <alignment horizontal="center"/>
    </xf>
    <xf numFmtId="9" fontId="0" fillId="0" borderId="0" xfId="19" applyFont="1" applyAlignment="1">
      <alignment/>
    </xf>
    <xf numFmtId="43" fontId="0" fillId="0" borderId="0" xfId="15" applyFont="1" applyAlignment="1">
      <alignment/>
    </xf>
    <xf numFmtId="174" fontId="0" fillId="0" borderId="3" xfId="15" applyNumberFormat="1" applyFont="1" applyFill="1" applyBorder="1" applyAlignment="1">
      <alignment/>
    </xf>
    <xf numFmtId="174" fontId="0" fillId="0" borderId="0" xfId="15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4" fontId="0" fillId="0" borderId="0" xfId="15" applyNumberFormat="1" applyFill="1" applyAlignment="1">
      <alignment/>
    </xf>
    <xf numFmtId="174" fontId="0" fillId="0" borderId="0" xfId="15" applyNumberFormat="1" applyFont="1" applyFill="1" applyAlignment="1">
      <alignment/>
    </xf>
    <xf numFmtId="174" fontId="0" fillId="0" borderId="1" xfId="15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/>
    </xf>
    <xf numFmtId="174" fontId="0" fillId="0" borderId="8" xfId="15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4" fontId="0" fillId="0" borderId="9" xfId="15" applyNumberFormat="1" applyFill="1" applyBorder="1" applyAlignment="1">
      <alignment/>
    </xf>
    <xf numFmtId="174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0"/>
  <sheetViews>
    <sheetView workbookViewId="0" topLeftCell="A8">
      <selection activeCell="C43" sqref="C43"/>
    </sheetView>
  </sheetViews>
  <sheetFormatPr defaultColWidth="9.140625" defaultRowHeight="12.75"/>
  <cols>
    <col min="1" max="1" width="25.57421875" style="0" customWidth="1"/>
    <col min="2" max="2" width="5.57421875" style="0" customWidth="1"/>
    <col min="3" max="3" width="18.00390625" style="12" customWidth="1"/>
    <col min="4" max="4" width="16.421875" style="12" customWidth="1"/>
    <col min="5" max="5" width="6.57421875" style="0" customWidth="1"/>
    <col min="6" max="6" width="14.57421875" style="12" customWidth="1"/>
    <col min="7" max="7" width="16.421875" style="12" customWidth="1"/>
  </cols>
  <sheetData>
    <row r="1" spans="2:15" ht="12.75">
      <c r="B1" s="1"/>
      <c r="C1" s="11"/>
      <c r="D1" s="11"/>
      <c r="E1" s="1"/>
      <c r="F1" s="11"/>
      <c r="G1" s="11"/>
      <c r="H1" s="1"/>
      <c r="I1" s="1"/>
      <c r="J1" s="1"/>
      <c r="K1" s="1"/>
      <c r="L1" s="1"/>
      <c r="M1" s="1"/>
      <c r="N1" s="1"/>
      <c r="O1" s="1"/>
    </row>
    <row r="2" spans="1:15" ht="19.5">
      <c r="A2" s="13"/>
      <c r="B2" s="13"/>
      <c r="C2" s="5"/>
      <c r="D2" s="14" t="s">
        <v>49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.75">
      <c r="A3" s="15"/>
      <c r="B3" s="15"/>
      <c r="C3" s="16"/>
      <c r="D3" s="9" t="s">
        <v>50</v>
      </c>
      <c r="E3" s="16"/>
      <c r="F3" s="16"/>
      <c r="G3" s="16"/>
      <c r="H3" s="16"/>
      <c r="I3" s="16"/>
      <c r="J3" s="16"/>
      <c r="K3" s="16"/>
      <c r="L3" s="16"/>
      <c r="M3" s="16"/>
      <c r="N3" s="1"/>
      <c r="O3" s="1"/>
    </row>
    <row r="4" spans="1:15" ht="12.75">
      <c r="A4" s="15"/>
      <c r="B4" s="15"/>
      <c r="C4" s="8"/>
      <c r="D4" s="8" t="s">
        <v>67</v>
      </c>
      <c r="E4" s="16"/>
      <c r="F4" s="16"/>
      <c r="G4" s="16"/>
      <c r="H4" s="16"/>
      <c r="I4" s="16"/>
      <c r="J4" s="16"/>
      <c r="K4" s="16"/>
      <c r="L4" s="16"/>
      <c r="M4" s="16"/>
      <c r="N4" s="1"/>
      <c r="O4" s="1"/>
    </row>
    <row r="5" spans="1:15" ht="12.75">
      <c r="A5" s="15"/>
      <c r="B5" s="15"/>
      <c r="C5" s="8"/>
      <c r="D5" s="8"/>
      <c r="E5" s="16"/>
      <c r="F5" s="16"/>
      <c r="G5" s="16"/>
      <c r="H5" s="16"/>
      <c r="I5" s="16"/>
      <c r="J5" s="16"/>
      <c r="K5" s="16"/>
      <c r="L5" s="16"/>
      <c r="M5" s="16"/>
      <c r="N5" s="1"/>
      <c r="O5" s="1"/>
    </row>
    <row r="6" spans="1:15" ht="12.75">
      <c r="A6" s="6" t="s">
        <v>96</v>
      </c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"/>
      <c r="O6" s="1"/>
    </row>
    <row r="7" spans="1:15" ht="12.75">
      <c r="A7" s="15" t="s">
        <v>51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"/>
      <c r="O7" s="1"/>
    </row>
    <row r="8" spans="1:13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12.75">
      <c r="A9" s="15" t="s">
        <v>97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12.75">
      <c r="A11" s="15"/>
      <c r="B11" s="15"/>
      <c r="C11" s="16" t="s">
        <v>15</v>
      </c>
      <c r="D11" s="15"/>
      <c r="E11" s="15"/>
      <c r="F11" s="16" t="s">
        <v>74</v>
      </c>
      <c r="G11" s="15"/>
      <c r="H11" s="15"/>
      <c r="I11" s="15"/>
      <c r="J11" s="15"/>
      <c r="K11" s="15"/>
      <c r="L11" s="15"/>
      <c r="M11" s="15"/>
    </row>
    <row r="12" spans="1:13" ht="12.75">
      <c r="A12" s="15"/>
      <c r="B12" s="15"/>
      <c r="C12" s="16" t="s">
        <v>9</v>
      </c>
      <c r="D12" s="16" t="s">
        <v>12</v>
      </c>
      <c r="E12" s="15"/>
      <c r="F12" s="16" t="s">
        <v>9</v>
      </c>
      <c r="G12" s="16" t="s">
        <v>12</v>
      </c>
      <c r="H12" s="15"/>
      <c r="I12" s="15"/>
      <c r="J12" s="15"/>
      <c r="K12" s="15"/>
      <c r="L12" s="15"/>
      <c r="M12" s="15"/>
    </row>
    <row r="13" spans="1:13" ht="12.75">
      <c r="A13" s="15"/>
      <c r="B13" s="15"/>
      <c r="C13" s="16" t="s">
        <v>10</v>
      </c>
      <c r="D13" s="16" t="s">
        <v>13</v>
      </c>
      <c r="E13" s="15"/>
      <c r="F13" s="16" t="s">
        <v>10</v>
      </c>
      <c r="G13" s="16" t="s">
        <v>13</v>
      </c>
      <c r="H13" s="15"/>
      <c r="I13" s="15"/>
      <c r="J13" s="15"/>
      <c r="K13" s="15"/>
      <c r="L13" s="15"/>
      <c r="M13" s="15"/>
    </row>
    <row r="14" spans="1:13" ht="12.75">
      <c r="A14" s="15"/>
      <c r="B14" s="15"/>
      <c r="C14" s="16" t="s">
        <v>11</v>
      </c>
      <c r="D14" s="16" t="s">
        <v>14</v>
      </c>
      <c r="E14" s="15"/>
      <c r="F14" s="16" t="s">
        <v>16</v>
      </c>
      <c r="G14" s="16" t="s">
        <v>14</v>
      </c>
      <c r="H14" s="15"/>
      <c r="I14" s="15"/>
      <c r="J14" s="15"/>
      <c r="K14" s="15"/>
      <c r="L14" s="15"/>
      <c r="M14" s="15"/>
    </row>
    <row r="15" spans="1:13" ht="12.75">
      <c r="A15" s="15"/>
      <c r="B15" s="15"/>
      <c r="C15" s="16"/>
      <c r="D15" s="16" t="s">
        <v>11</v>
      </c>
      <c r="E15" s="15"/>
      <c r="F15" s="16"/>
      <c r="G15" s="16" t="s">
        <v>17</v>
      </c>
      <c r="H15" s="15"/>
      <c r="I15" s="15"/>
      <c r="J15" s="15"/>
      <c r="K15" s="15"/>
      <c r="L15" s="15"/>
      <c r="M15" s="15"/>
    </row>
    <row r="16" spans="1:13" ht="12.75">
      <c r="A16" s="15"/>
      <c r="B16" s="15"/>
      <c r="C16" s="16"/>
      <c r="D16" s="16"/>
      <c r="E16" s="15"/>
      <c r="F16" s="16"/>
      <c r="G16" s="33"/>
      <c r="H16" s="15"/>
      <c r="I16" s="15"/>
      <c r="J16" s="15"/>
      <c r="K16" s="15"/>
      <c r="L16" s="15"/>
      <c r="M16" s="15"/>
    </row>
    <row r="17" spans="1:13" ht="12.75">
      <c r="A17" s="15"/>
      <c r="B17" s="15"/>
      <c r="C17" s="30" t="str">
        <f>F17</f>
        <v>30.9.2005</v>
      </c>
      <c r="D17" s="30" t="str">
        <f>G17</f>
        <v>30.9.2004</v>
      </c>
      <c r="E17" s="15"/>
      <c r="F17" s="30" t="s">
        <v>99</v>
      </c>
      <c r="G17" s="30" t="s">
        <v>83</v>
      </c>
      <c r="H17" s="15"/>
      <c r="I17" s="15"/>
      <c r="J17" s="15"/>
      <c r="K17" s="15"/>
      <c r="L17" s="15"/>
      <c r="M17" s="15"/>
    </row>
    <row r="18" spans="1:13" ht="12.75">
      <c r="A18" s="15"/>
      <c r="B18" s="15"/>
      <c r="C18" s="16" t="s">
        <v>25</v>
      </c>
      <c r="D18" s="16" t="s">
        <v>25</v>
      </c>
      <c r="E18" s="15"/>
      <c r="F18" s="16" t="s">
        <v>25</v>
      </c>
      <c r="G18" s="16" t="s">
        <v>25</v>
      </c>
      <c r="H18" s="15"/>
      <c r="I18" s="15"/>
      <c r="J18" s="15"/>
      <c r="K18" s="15"/>
      <c r="L18" s="15"/>
      <c r="M18" s="15"/>
    </row>
    <row r="19" spans="1:13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12.75">
      <c r="A20" s="15" t="s">
        <v>0</v>
      </c>
      <c r="B20" s="15"/>
      <c r="C20" s="17">
        <v>32189</v>
      </c>
      <c r="D20" s="17">
        <v>42870</v>
      </c>
      <c r="E20" s="17"/>
      <c r="F20" s="17">
        <f>+C20</f>
        <v>32189</v>
      </c>
      <c r="G20" s="17">
        <v>42870</v>
      </c>
      <c r="H20" s="15"/>
      <c r="I20" s="15"/>
      <c r="J20" s="15"/>
      <c r="K20" s="15"/>
      <c r="L20" s="15"/>
      <c r="M20" s="15"/>
    </row>
    <row r="21" spans="1:13" ht="12.75">
      <c r="A21" s="15"/>
      <c r="B21" s="15"/>
      <c r="C21" s="17"/>
      <c r="D21" s="17"/>
      <c r="E21" s="17"/>
      <c r="F21" s="17"/>
      <c r="G21" s="17"/>
      <c r="H21" s="15"/>
      <c r="I21" s="15"/>
      <c r="J21" s="15"/>
      <c r="K21" s="15"/>
      <c r="L21" s="15"/>
      <c r="M21" s="15"/>
    </row>
    <row r="22" spans="1:13" ht="12.75">
      <c r="A22" s="15" t="s">
        <v>1</v>
      </c>
      <c r="B22" s="15"/>
      <c r="C22" s="17">
        <v>-28226</v>
      </c>
      <c r="D22" s="17">
        <f>-32126+1681-6987-100</f>
        <v>-37532</v>
      </c>
      <c r="E22" s="17"/>
      <c r="F22" s="17">
        <f>+C22</f>
        <v>-28226</v>
      </c>
      <c r="G22" s="17">
        <v>-37532</v>
      </c>
      <c r="H22" s="15"/>
      <c r="I22" s="15"/>
      <c r="J22" s="15"/>
      <c r="K22" s="15"/>
      <c r="L22" s="15"/>
      <c r="M22" s="15"/>
    </row>
    <row r="23" spans="1:13" ht="12.75">
      <c r="A23" s="15"/>
      <c r="B23" s="47"/>
      <c r="C23" s="17"/>
      <c r="D23" s="17"/>
      <c r="E23" s="47"/>
      <c r="F23" s="17"/>
      <c r="G23" s="17"/>
      <c r="H23" s="15"/>
      <c r="I23" s="15"/>
      <c r="J23" s="15"/>
      <c r="K23" s="15"/>
      <c r="L23" s="15"/>
      <c r="M23" s="15"/>
    </row>
    <row r="24" spans="1:13" ht="12.75">
      <c r="A24" s="15" t="s">
        <v>2</v>
      </c>
      <c r="B24" s="15"/>
      <c r="C24" s="17">
        <v>558</v>
      </c>
      <c r="D24" s="17">
        <v>202</v>
      </c>
      <c r="E24" s="17"/>
      <c r="F24" s="17">
        <f>+C24</f>
        <v>558</v>
      </c>
      <c r="G24" s="17">
        <v>202</v>
      </c>
      <c r="H24" s="15"/>
      <c r="I24" s="15"/>
      <c r="J24" s="15"/>
      <c r="K24" s="15"/>
      <c r="L24" s="15"/>
      <c r="M24" s="15"/>
    </row>
    <row r="25" spans="1:13" ht="12.75">
      <c r="A25" s="15"/>
      <c r="B25" s="15"/>
      <c r="C25" s="18"/>
      <c r="D25" s="18"/>
      <c r="E25" s="18"/>
      <c r="F25" s="18"/>
      <c r="G25" s="18"/>
      <c r="H25" s="15"/>
      <c r="I25" s="15"/>
      <c r="J25" s="15"/>
      <c r="K25" s="15"/>
      <c r="L25" s="15"/>
      <c r="M25" s="15"/>
    </row>
    <row r="26" spans="1:13" ht="12.75">
      <c r="A26" s="15" t="s">
        <v>18</v>
      </c>
      <c r="B26" s="15"/>
      <c r="C26" s="17">
        <f>C20+C22+C24</f>
        <v>4521</v>
      </c>
      <c r="D26" s="17">
        <f>D20+D22+D24</f>
        <v>5540</v>
      </c>
      <c r="E26" s="17"/>
      <c r="F26" s="17">
        <f>F20+F22+F24</f>
        <v>4521</v>
      </c>
      <c r="G26" s="17">
        <f>G20+G22+G24</f>
        <v>5540</v>
      </c>
      <c r="H26" s="15"/>
      <c r="I26" s="15"/>
      <c r="J26" s="15"/>
      <c r="K26" s="15"/>
      <c r="L26" s="15"/>
      <c r="M26" s="15"/>
    </row>
    <row r="27" spans="1:13" ht="12.75">
      <c r="A27" s="15"/>
      <c r="B27" s="15"/>
      <c r="C27" s="17"/>
      <c r="D27" s="17"/>
      <c r="E27" s="17"/>
      <c r="F27" s="17"/>
      <c r="G27" s="17"/>
      <c r="H27" s="15"/>
      <c r="I27" s="15"/>
      <c r="J27" s="15"/>
      <c r="K27" s="15"/>
      <c r="L27" s="15"/>
      <c r="M27" s="15"/>
    </row>
    <row r="28" spans="1:13" ht="12.75">
      <c r="A28" s="15" t="s">
        <v>3</v>
      </c>
      <c r="B28" s="15"/>
      <c r="C28" s="17">
        <v>-1272</v>
      </c>
      <c r="D28" s="17">
        <v>-1681</v>
      </c>
      <c r="E28" s="17"/>
      <c r="F28" s="17">
        <f>+C28</f>
        <v>-1272</v>
      </c>
      <c r="G28" s="17">
        <v>-1681</v>
      </c>
      <c r="H28" s="15"/>
      <c r="I28" s="15"/>
      <c r="J28" s="15"/>
      <c r="K28" s="15"/>
      <c r="L28" s="15"/>
      <c r="M28" s="15"/>
    </row>
    <row r="29" spans="1:13" ht="12.75">
      <c r="A29" s="15"/>
      <c r="B29" s="15"/>
      <c r="C29" s="18"/>
      <c r="D29" s="18"/>
      <c r="E29" s="18"/>
      <c r="F29" s="18"/>
      <c r="G29" s="18"/>
      <c r="H29" s="15"/>
      <c r="I29" s="15"/>
      <c r="J29" s="15"/>
      <c r="K29" s="15"/>
      <c r="L29" s="15"/>
      <c r="M29" s="15"/>
    </row>
    <row r="30" spans="1:13" ht="12.75">
      <c r="A30" s="15" t="s">
        <v>19</v>
      </c>
      <c r="B30" s="15"/>
      <c r="C30" s="17">
        <f>C26+C28</f>
        <v>3249</v>
      </c>
      <c r="D30" s="17">
        <f>D26+D28</f>
        <v>3859</v>
      </c>
      <c r="E30" s="17"/>
      <c r="F30" s="17">
        <f>F26+F28</f>
        <v>3249</v>
      </c>
      <c r="G30" s="17">
        <f>G26+G28</f>
        <v>3859</v>
      </c>
      <c r="H30" s="15"/>
      <c r="I30" s="15"/>
      <c r="J30" s="15"/>
      <c r="K30" s="15"/>
      <c r="L30" s="15"/>
      <c r="M30" s="15"/>
    </row>
    <row r="31" spans="1:13" ht="12.75">
      <c r="A31" s="15"/>
      <c r="B31" s="15"/>
      <c r="C31" s="17"/>
      <c r="D31" s="17"/>
      <c r="E31" s="17"/>
      <c r="F31" s="17"/>
      <c r="G31" s="17"/>
      <c r="H31" s="15"/>
      <c r="I31" s="15"/>
      <c r="J31" s="15"/>
      <c r="K31" s="15"/>
      <c r="L31" s="15"/>
      <c r="M31" s="15"/>
    </row>
    <row r="32" spans="1:13" ht="12.75">
      <c r="A32" s="15" t="s">
        <v>4</v>
      </c>
      <c r="B32" s="15"/>
      <c r="C32" s="17">
        <v>-942.197</v>
      </c>
      <c r="D32" s="17">
        <v>-1235</v>
      </c>
      <c r="E32" s="17"/>
      <c r="F32" s="17">
        <f>+C32</f>
        <v>-942.197</v>
      </c>
      <c r="G32" s="17">
        <v>-1235</v>
      </c>
      <c r="H32" s="15"/>
      <c r="I32" s="15"/>
      <c r="J32" s="15"/>
      <c r="K32" s="15"/>
      <c r="L32" s="15"/>
      <c r="M32" s="15"/>
    </row>
    <row r="33" spans="1:13" ht="12.75">
      <c r="A33" s="15"/>
      <c r="B33" s="15"/>
      <c r="C33" s="18"/>
      <c r="D33" s="18"/>
      <c r="E33" s="18"/>
      <c r="F33" s="18"/>
      <c r="G33" s="18"/>
      <c r="H33" s="15"/>
      <c r="I33" s="15"/>
      <c r="J33" s="15"/>
      <c r="K33" s="15"/>
      <c r="L33" s="15"/>
      <c r="M33" s="15"/>
    </row>
    <row r="34" spans="1:13" ht="12.75">
      <c r="A34" s="15" t="s">
        <v>5</v>
      </c>
      <c r="B34" s="15"/>
      <c r="C34" s="17">
        <f>C30+C32</f>
        <v>2306.803</v>
      </c>
      <c r="D34" s="17">
        <f>D30+D32</f>
        <v>2624</v>
      </c>
      <c r="E34" s="17"/>
      <c r="F34" s="17">
        <f>F30+F32</f>
        <v>2306.803</v>
      </c>
      <c r="G34" s="17">
        <f>G30+G32</f>
        <v>2624</v>
      </c>
      <c r="H34" s="15"/>
      <c r="I34" s="15"/>
      <c r="J34" s="15"/>
      <c r="K34" s="15"/>
      <c r="L34" s="15"/>
      <c r="M34" s="15"/>
    </row>
    <row r="35" spans="1:13" ht="12.75">
      <c r="A35" s="15"/>
      <c r="B35" s="15"/>
      <c r="C35" s="17"/>
      <c r="D35" s="17"/>
      <c r="E35" s="17"/>
      <c r="F35" s="17"/>
      <c r="G35" s="17"/>
      <c r="H35" s="15"/>
      <c r="I35" s="15"/>
      <c r="J35" s="15"/>
      <c r="K35" s="15"/>
      <c r="L35" s="15"/>
      <c r="M35" s="15"/>
    </row>
    <row r="36" spans="1:13" ht="12.75">
      <c r="A36" s="15" t="s">
        <v>6</v>
      </c>
      <c r="B36" s="15"/>
      <c r="C36" s="17">
        <v>0</v>
      </c>
      <c r="D36" s="17">
        <v>0</v>
      </c>
      <c r="E36" s="17"/>
      <c r="F36" s="17">
        <f>+C36</f>
        <v>0</v>
      </c>
      <c r="G36" s="17">
        <v>0</v>
      </c>
      <c r="H36" s="15"/>
      <c r="I36" s="15"/>
      <c r="J36" s="15"/>
      <c r="K36" s="15"/>
      <c r="L36" s="15"/>
      <c r="M36" s="15"/>
    </row>
    <row r="37" spans="1:13" ht="12.75">
      <c r="A37" s="15"/>
      <c r="B37" s="15"/>
      <c r="C37" s="18"/>
      <c r="D37" s="18"/>
      <c r="E37" s="18"/>
      <c r="F37" s="18"/>
      <c r="G37" s="18"/>
      <c r="H37" s="15"/>
      <c r="I37" s="15"/>
      <c r="J37" s="15"/>
      <c r="K37" s="15"/>
      <c r="L37" s="15"/>
      <c r="M37" s="15"/>
    </row>
    <row r="38" spans="1:13" ht="12.75">
      <c r="A38" s="15" t="s">
        <v>7</v>
      </c>
      <c r="B38" s="15"/>
      <c r="C38" s="17"/>
      <c r="D38" s="17"/>
      <c r="E38" s="17"/>
      <c r="F38" s="17"/>
      <c r="G38" s="17"/>
      <c r="H38" s="15"/>
      <c r="I38" s="15"/>
      <c r="J38" s="15"/>
      <c r="K38" s="15"/>
      <c r="L38" s="15"/>
      <c r="M38" s="15"/>
    </row>
    <row r="39" spans="1:13" ht="13.5" thickBot="1">
      <c r="A39" s="15" t="s">
        <v>8</v>
      </c>
      <c r="B39" s="15"/>
      <c r="C39" s="19">
        <f>C34+C36</f>
        <v>2306.803</v>
      </c>
      <c r="D39" s="19">
        <f>D34+D36</f>
        <v>2624</v>
      </c>
      <c r="E39" s="19"/>
      <c r="F39" s="19">
        <f>F34+F36</f>
        <v>2306.803</v>
      </c>
      <c r="G39" s="19">
        <f>G34+G36</f>
        <v>2624</v>
      </c>
      <c r="H39" s="15"/>
      <c r="I39" s="15"/>
      <c r="J39" s="15"/>
      <c r="K39" s="15"/>
      <c r="L39" s="15"/>
      <c r="M39" s="15"/>
    </row>
    <row r="40" spans="1:13" ht="13.5" thickTop="1">
      <c r="A40" s="15"/>
      <c r="B40" s="15"/>
      <c r="C40" s="17"/>
      <c r="D40" s="17"/>
      <c r="E40" s="17"/>
      <c r="F40" s="17"/>
      <c r="G40" s="17"/>
      <c r="H40" s="15"/>
      <c r="I40" s="15"/>
      <c r="J40" s="15"/>
      <c r="K40" s="15"/>
      <c r="L40" s="15"/>
      <c r="M40" s="15"/>
    </row>
    <row r="41" spans="1:13" ht="12.75">
      <c r="A41" s="15"/>
      <c r="B41" s="15"/>
      <c r="C41" s="17"/>
      <c r="D41" s="17"/>
      <c r="E41" s="17"/>
      <c r="F41" s="17"/>
      <c r="G41" s="17"/>
      <c r="H41" s="15"/>
      <c r="I41" s="15"/>
      <c r="J41" s="15"/>
      <c r="K41" s="15"/>
      <c r="L41" s="15"/>
      <c r="M41" s="15"/>
    </row>
    <row r="42" spans="1:13" ht="12.75">
      <c r="A42" s="15" t="s">
        <v>93</v>
      </c>
      <c r="B42" s="15"/>
      <c r="C42" s="20">
        <v>1.14</v>
      </c>
      <c r="D42" s="20">
        <v>1.27</v>
      </c>
      <c r="E42" s="17"/>
      <c r="F42" s="20">
        <f>+C42</f>
        <v>1.14</v>
      </c>
      <c r="G42" s="20">
        <v>1.27</v>
      </c>
      <c r="H42" s="15"/>
      <c r="I42" s="15"/>
      <c r="J42" s="15"/>
      <c r="K42" s="15"/>
      <c r="L42" s="15"/>
      <c r="M42" s="15"/>
    </row>
    <row r="43" spans="1:13" ht="12.75">
      <c r="A43" s="15"/>
      <c r="B43" s="15"/>
      <c r="C43" s="17"/>
      <c r="D43" s="17"/>
      <c r="E43" s="17"/>
      <c r="F43" s="17"/>
      <c r="G43" s="17"/>
      <c r="H43" s="15"/>
      <c r="I43" s="15"/>
      <c r="J43" s="15"/>
      <c r="K43" s="15"/>
      <c r="L43" s="15"/>
      <c r="M43" s="15"/>
    </row>
    <row r="44" spans="1:13" ht="12.75">
      <c r="A44" s="15"/>
      <c r="B44" s="15"/>
      <c r="C44" s="48"/>
      <c r="D44" s="17"/>
      <c r="E44" s="17"/>
      <c r="F44" s="17"/>
      <c r="G44" s="17"/>
      <c r="H44" s="15"/>
      <c r="I44" s="15"/>
      <c r="J44" s="15"/>
      <c r="K44" s="15"/>
      <c r="L44" s="15"/>
      <c r="M44" s="15"/>
    </row>
    <row r="45" spans="1:13" ht="12.75">
      <c r="A45" s="15"/>
      <c r="B45" s="15"/>
      <c r="C45" s="17"/>
      <c r="D45" s="17"/>
      <c r="E45" s="17"/>
      <c r="F45" s="17"/>
      <c r="G45" s="17"/>
      <c r="H45" s="15"/>
      <c r="I45" s="15"/>
      <c r="J45" s="15"/>
      <c r="K45" s="15"/>
      <c r="L45" s="15"/>
      <c r="M45" s="15"/>
    </row>
    <row r="46" spans="1:13" ht="12.75">
      <c r="A46" s="15"/>
      <c r="B46" s="15"/>
      <c r="C46" s="17"/>
      <c r="D46" s="17"/>
      <c r="E46" s="17"/>
      <c r="F46" s="17"/>
      <c r="G46" s="17"/>
      <c r="H46" s="15"/>
      <c r="I46" s="15"/>
      <c r="J46" s="15"/>
      <c r="K46" s="15"/>
      <c r="L46" s="15"/>
      <c r="M46" s="15"/>
    </row>
    <row r="47" spans="1:13" ht="12.75">
      <c r="A47" s="15" t="s">
        <v>46</v>
      </c>
      <c r="B47" s="15"/>
      <c r="C47" s="17"/>
      <c r="D47" s="17"/>
      <c r="E47" s="17"/>
      <c r="F47" s="17"/>
      <c r="G47" s="17"/>
      <c r="H47" s="15"/>
      <c r="I47" s="15"/>
      <c r="J47" s="15"/>
      <c r="K47" s="15"/>
      <c r="L47" s="15"/>
      <c r="M47" s="15"/>
    </row>
    <row r="48" spans="1:13" ht="12.75">
      <c r="A48" s="15" t="s">
        <v>98</v>
      </c>
      <c r="B48" s="15"/>
      <c r="C48" s="17"/>
      <c r="D48" s="17"/>
      <c r="E48" s="17"/>
      <c r="F48" s="17"/>
      <c r="G48" s="17"/>
      <c r="H48" s="15"/>
      <c r="I48" s="15"/>
      <c r="J48" s="15"/>
      <c r="K48" s="15"/>
      <c r="L48" s="15"/>
      <c r="M48" s="15"/>
    </row>
    <row r="49" spans="1:13" ht="12.75">
      <c r="A49" s="15"/>
      <c r="B49" s="15"/>
      <c r="C49" s="17"/>
      <c r="D49" s="17"/>
      <c r="E49" s="17"/>
      <c r="F49" s="17"/>
      <c r="G49" s="17"/>
      <c r="H49" s="15"/>
      <c r="I49" s="15"/>
      <c r="J49" s="15"/>
      <c r="K49" s="15"/>
      <c r="L49" s="15"/>
      <c r="M49" s="15"/>
    </row>
    <row r="50" spans="1:13" ht="12.75">
      <c r="A50" s="15"/>
      <c r="B50" s="15"/>
      <c r="C50" s="17"/>
      <c r="D50" s="17"/>
      <c r="E50" s="17"/>
      <c r="F50" s="17"/>
      <c r="G50" s="17"/>
      <c r="H50" s="15"/>
      <c r="I50" s="15"/>
      <c r="J50" s="15"/>
      <c r="K50" s="15"/>
      <c r="L50" s="15"/>
      <c r="M50" s="15"/>
    </row>
    <row r="51" spans="1:13" ht="12.75">
      <c r="A51" s="15"/>
      <c r="B51" s="15"/>
      <c r="C51" s="17"/>
      <c r="D51" s="17"/>
      <c r="E51" s="17"/>
      <c r="F51" s="17"/>
      <c r="G51" s="17"/>
      <c r="H51" s="15"/>
      <c r="I51" s="15"/>
      <c r="J51" s="15"/>
      <c r="K51" s="15"/>
      <c r="L51" s="15"/>
      <c r="M51" s="15"/>
    </row>
    <row r="52" spans="1:13" ht="12.75">
      <c r="A52" s="15"/>
      <c r="B52" s="15"/>
      <c r="C52" s="17"/>
      <c r="D52" s="17"/>
      <c r="E52" s="17"/>
      <c r="F52" s="17"/>
      <c r="G52" s="17"/>
      <c r="H52" s="15"/>
      <c r="I52" s="15"/>
      <c r="J52" s="15"/>
      <c r="K52" s="15"/>
      <c r="L52" s="15"/>
      <c r="M52" s="15"/>
    </row>
    <row r="53" spans="1:13" ht="12.75">
      <c r="A53" s="15"/>
      <c r="B53" s="15"/>
      <c r="C53" s="17"/>
      <c r="D53" s="17"/>
      <c r="E53" s="17"/>
      <c r="F53" s="17"/>
      <c r="G53" s="17"/>
      <c r="H53" s="15"/>
      <c r="I53" s="15"/>
      <c r="J53" s="15"/>
      <c r="K53" s="15"/>
      <c r="L53" s="15"/>
      <c r="M53" s="15"/>
    </row>
    <row r="54" spans="1:13" ht="12.75">
      <c r="A54" s="15"/>
      <c r="B54" s="15"/>
      <c r="C54" s="17"/>
      <c r="D54" s="17"/>
      <c r="E54" s="17"/>
      <c r="F54" s="17"/>
      <c r="G54" s="17"/>
      <c r="H54" s="15"/>
      <c r="I54" s="15"/>
      <c r="J54" s="15"/>
      <c r="K54" s="15"/>
      <c r="L54" s="15"/>
      <c r="M54" s="15"/>
    </row>
    <row r="55" spans="1:13" ht="12.75">
      <c r="A55" s="15"/>
      <c r="B55" s="15"/>
      <c r="C55" s="17"/>
      <c r="D55" s="17"/>
      <c r="E55" s="17"/>
      <c r="F55" s="17"/>
      <c r="G55" s="17"/>
      <c r="H55" s="15"/>
      <c r="I55" s="15"/>
      <c r="J55" s="15"/>
      <c r="K55" s="15"/>
      <c r="L55" s="15"/>
      <c r="M55" s="15"/>
    </row>
    <row r="56" spans="1:13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13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1:13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13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1:13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3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3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3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3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3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1:13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pans="1:13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1:13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1:13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13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1:13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3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1:13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3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1:13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</row>
    <row r="78" spans="1:13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</row>
    <row r="79" spans="1:13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13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</row>
    <row r="81" spans="1:13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</row>
    <row r="82" spans="1:13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1:13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3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1:13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3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1:13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1:13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1:13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1:13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1:13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1:13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1:13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</row>
    <row r="94" spans="1:13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</row>
    <row r="95" spans="1:13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1:13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1:13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13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1:13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1:13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</row>
    <row r="101" spans="1:13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1:13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1:13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1:13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 spans="1:13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</row>
    <row r="106" spans="1:13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</row>
    <row r="107" spans="1:13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1:13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13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1:13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  <row r="111" spans="1:13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</row>
    <row r="112" spans="1:13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</row>
    <row r="113" spans="1:13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</row>
    <row r="114" spans="1:13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</row>
    <row r="115" spans="1:13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</row>
    <row r="116" spans="1:13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</row>
    <row r="117" spans="1:13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</row>
    <row r="118" spans="1:13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</row>
    <row r="119" spans="1:13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</row>
    <row r="120" spans="1:13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</row>
    <row r="121" spans="1:13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</row>
    <row r="122" spans="1:13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</row>
    <row r="123" spans="1:13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1:13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</row>
    <row r="125" spans="1:13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</row>
    <row r="126" spans="1:13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</row>
    <row r="127" spans="1:13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</row>
    <row r="128" spans="1:13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</row>
    <row r="129" spans="1:13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</row>
    <row r="130" spans="1:13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</row>
    <row r="131" spans="1:13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</row>
    <row r="132" spans="1:13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</row>
    <row r="133" spans="1:13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</row>
    <row r="134" spans="1:13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</row>
    <row r="135" spans="1:13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</row>
    <row r="136" spans="1:13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</row>
    <row r="137" spans="1:13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</row>
    <row r="138" spans="1:13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</row>
    <row r="139" spans="1:13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</row>
    <row r="140" spans="1:13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</row>
    <row r="141" spans="1:13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</row>
    <row r="142" spans="1:13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</row>
    <row r="143" spans="1:13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</row>
    <row r="144" spans="1:13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</row>
    <row r="145" spans="1:13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</row>
    <row r="146" spans="1:13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</row>
    <row r="147" spans="1:13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</row>
    <row r="148" spans="1:13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</row>
    <row r="149" spans="1:13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</row>
    <row r="150" spans="1:13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</row>
    <row r="151" spans="1:13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</row>
    <row r="152" spans="1:13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</row>
    <row r="153" spans="1:13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</row>
    <row r="154" spans="1:13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</row>
    <row r="155" spans="1:13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</row>
    <row r="156" spans="1:13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</row>
    <row r="157" spans="1:13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</row>
    <row r="158" spans="1:13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</row>
    <row r="159" spans="1:13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</row>
    <row r="160" spans="1:13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</row>
    <row r="161" spans="1:13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</row>
    <row r="162" spans="1:13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</row>
    <row r="163" spans="1:13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</row>
    <row r="164" spans="1:13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</row>
    <row r="165" spans="1:13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</row>
    <row r="166" spans="1:13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</row>
    <row r="167" spans="1:13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</row>
    <row r="168" spans="1:13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</row>
    <row r="169" spans="1:13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</row>
    <row r="170" spans="1:13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</row>
    <row r="171" spans="1:13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</row>
    <row r="172" spans="1:13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</row>
    <row r="173" spans="1:13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</row>
    <row r="174" spans="1:13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</row>
    <row r="175" spans="1:13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</row>
    <row r="176" spans="1:13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</row>
    <row r="177" spans="1:13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</row>
    <row r="178" spans="1:13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</row>
    <row r="179" spans="1:13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</row>
    <row r="180" spans="1:13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</row>
    <row r="181" spans="1:13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</row>
    <row r="182" spans="1:13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</row>
    <row r="183" spans="1:13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</row>
    <row r="184" spans="1:13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</row>
    <row r="185" spans="1:13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</row>
    <row r="186" spans="1:13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</row>
    <row r="187" spans="1:13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</row>
    <row r="188" spans="1:13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</row>
    <row r="189" spans="1:13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</row>
    <row r="190" spans="1:13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</row>
    <row r="191" spans="1:13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</row>
    <row r="192" spans="1:13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</row>
    <row r="193" spans="1:13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</row>
    <row r="194" spans="1:13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</row>
    <row r="195" spans="1:13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</row>
    <row r="196" spans="1:13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</row>
    <row r="197" spans="1:13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</row>
    <row r="198" spans="1:13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</row>
    <row r="199" spans="1:13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</row>
    <row r="200" spans="1:13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</row>
    <row r="201" spans="1:13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</row>
    <row r="202" spans="1:13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</row>
    <row r="203" spans="1:13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</row>
    <row r="204" spans="1:13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</row>
    <row r="205" spans="1:13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</row>
    <row r="206" spans="1:13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</row>
    <row r="207" spans="1:13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</row>
    <row r="208" spans="1:13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</row>
    <row r="209" spans="1:13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</row>
    <row r="210" spans="1:13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</row>
    <row r="211" spans="1:13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</row>
    <row r="212" spans="1:13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</row>
    <row r="213" spans="1:13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</row>
    <row r="214" spans="1:13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</row>
    <row r="215" spans="1:13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</row>
    <row r="216" spans="1:13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</row>
    <row r="217" spans="1:13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</row>
    <row r="218" spans="1:13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</row>
    <row r="219" spans="1:13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</row>
    <row r="220" spans="1:13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</row>
    <row r="221" spans="1:13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</row>
    <row r="222" spans="1:13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</row>
    <row r="223" spans="1:13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</row>
    <row r="224" spans="1:13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</row>
    <row r="225" spans="1:13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</row>
    <row r="226" spans="1:13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</row>
    <row r="227" spans="1:13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</row>
    <row r="228" spans="1:13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</row>
    <row r="229" spans="1:13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</row>
    <row r="230" spans="1:13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</row>
    <row r="231" spans="1:13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</row>
    <row r="232" spans="1:13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</row>
    <row r="233" spans="1:13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</row>
    <row r="234" spans="1:13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</row>
    <row r="235" spans="1:13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</row>
    <row r="236" spans="1:13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</row>
    <row r="237" spans="1:13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</row>
    <row r="238" spans="1:13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</row>
    <row r="239" spans="1:13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</row>
    <row r="240" spans="1:13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</row>
    <row r="241" spans="1:13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</row>
    <row r="242" spans="1:13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</row>
    <row r="243" spans="1:13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</row>
    <row r="244" spans="1:13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</row>
    <row r="245" spans="1:13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</row>
    <row r="246" spans="1:13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</row>
    <row r="247" spans="1:13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</row>
    <row r="248" spans="1:13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</row>
    <row r="249" spans="1:13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</row>
    <row r="250" spans="1:13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</row>
    <row r="251" spans="1:13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</row>
    <row r="252" spans="1:13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</row>
    <row r="253" spans="1:13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</row>
    <row r="254" spans="1:13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</row>
    <row r="255" spans="1:13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</row>
    <row r="256" spans="1:13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</row>
    <row r="257" spans="1:13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</row>
    <row r="282" spans="1:13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</row>
    <row r="283" spans="1:13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</row>
    <row r="284" spans="1:13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</row>
    <row r="285" spans="1:13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</row>
    <row r="286" spans="1:13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</row>
    <row r="287" spans="1:13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</row>
    <row r="288" spans="1:13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</row>
    <row r="289" spans="1:13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</row>
    <row r="290" spans="1:13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</row>
    <row r="291" spans="1:13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</row>
    <row r="292" spans="1:13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</row>
    <row r="293" spans="1:13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</row>
    <row r="294" spans="1:13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</row>
    <row r="295" spans="1:13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</row>
    <row r="296" spans="1:13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</row>
    <row r="297" spans="1:13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</row>
    <row r="298" spans="1:13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</row>
    <row r="299" spans="1:13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</row>
    <row r="300" spans="1:13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</row>
    <row r="301" spans="1:13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</row>
    <row r="302" spans="1:13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</row>
    <row r="303" spans="1:13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</row>
    <row r="304" spans="1:13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</row>
    <row r="305" spans="1:13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</row>
    <row r="306" spans="1:13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</row>
    <row r="307" spans="1:13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</row>
    <row r="308" spans="1:13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</row>
    <row r="309" spans="1:13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</row>
    <row r="310" spans="1:13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</row>
    <row r="311" spans="1:13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</row>
    <row r="312" spans="1:13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</row>
    <row r="313" spans="1:13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</row>
    <row r="314" spans="1:13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</row>
    <row r="315" spans="1:13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</row>
    <row r="316" spans="1:13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</row>
    <row r="317" spans="1:13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</row>
    <row r="318" spans="1:13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</row>
    <row r="319" spans="1:13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</row>
    <row r="320" spans="1:13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</row>
    <row r="321" spans="1:13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</row>
    <row r="322" spans="1:13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</row>
    <row r="323" spans="1:13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</row>
    <row r="324" spans="1:13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</row>
    <row r="325" spans="1:13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</row>
    <row r="326" spans="1:13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</row>
    <row r="327" spans="1:13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</row>
    <row r="328" spans="1:13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</row>
    <row r="329" spans="1:13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</row>
    <row r="330" spans="1:13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</row>
    <row r="331" spans="1:13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</row>
    <row r="332" spans="1:13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</row>
    <row r="333" spans="1:13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</row>
    <row r="334" spans="1:13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</row>
    <row r="335" spans="1:13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</row>
    <row r="336" spans="1:13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</row>
    <row r="337" spans="1:13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</row>
    <row r="338" spans="1:13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</row>
    <row r="339" spans="1:13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</row>
    <row r="340" spans="1:13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</row>
    <row r="341" spans="1:13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</row>
    <row r="342" spans="1:13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</row>
    <row r="343" spans="1:13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</row>
    <row r="344" spans="1:13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</row>
    <row r="345" spans="1:13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</row>
    <row r="346" spans="1:13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</row>
    <row r="347" spans="1:13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</row>
    <row r="348" spans="1:13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</row>
    <row r="349" spans="1:13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</row>
    <row r="350" spans="1:13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</row>
    <row r="351" spans="1:13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</row>
    <row r="352" spans="1:13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</row>
    <row r="353" spans="1:13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</row>
    <row r="354" spans="1:13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</row>
    <row r="355" spans="1:13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</row>
    <row r="356" spans="1:13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</row>
    <row r="357" spans="1:13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</row>
    <row r="358" spans="1:13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</row>
    <row r="359" spans="1:13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</row>
    <row r="360" spans="1:13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</row>
    <row r="361" spans="1:13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</row>
    <row r="362" spans="1:13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</row>
    <row r="363" spans="1:13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</row>
    <row r="364" spans="1:13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</row>
    <row r="365" spans="1:13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</row>
    <row r="366" spans="1:13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</row>
    <row r="367" spans="1:13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</row>
    <row r="368" spans="1:13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</row>
    <row r="369" spans="1:13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</row>
    <row r="370" spans="1:13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</row>
    <row r="371" spans="1:13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</row>
    <row r="372" spans="1:13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</row>
    <row r="373" spans="1:13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</row>
    <row r="374" spans="1:13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</row>
    <row r="375" spans="1:13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</row>
    <row r="376" spans="1:13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</row>
    <row r="377" spans="1:13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</row>
    <row r="378" spans="1:13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</row>
    <row r="379" spans="1:13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</row>
    <row r="380" spans="1:13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</row>
    <row r="381" spans="1:13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</row>
    <row r="382" spans="1:13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</row>
    <row r="383" spans="1:13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</row>
    <row r="384" spans="1:13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</row>
    <row r="385" spans="1:13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</row>
    <row r="386" spans="1:13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</row>
    <row r="387" spans="1:13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</row>
    <row r="388" spans="1:13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</row>
    <row r="389" spans="1:13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</row>
    <row r="390" spans="1:13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</row>
    <row r="391" spans="1:13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</row>
    <row r="392" spans="1:13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</row>
    <row r="393" spans="1:13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</row>
    <row r="394" spans="1:13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</row>
    <row r="395" spans="1:13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</row>
    <row r="396" spans="1:13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</row>
    <row r="397" spans="1:13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</row>
    <row r="398" spans="1:13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</row>
    <row r="399" spans="1:13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</row>
    <row r="400" spans="1:13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</row>
    <row r="401" spans="1:13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</row>
    <row r="402" spans="1:13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</row>
    <row r="403" spans="1:13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</row>
    <row r="404" spans="1:13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</row>
    <row r="405" spans="1:13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</row>
    <row r="406" spans="1:13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</row>
    <row r="407" spans="1:13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</row>
    <row r="408" spans="1:13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</row>
    <row r="409" spans="1:13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</row>
    <row r="410" spans="1:13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</row>
    <row r="411" spans="1:13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</row>
    <row r="412" spans="1:13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</row>
    <row r="413" spans="1:13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</row>
    <row r="414" spans="1:13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</row>
    <row r="415" spans="1:13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</row>
    <row r="416" spans="1:13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</row>
    <row r="417" spans="1:13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</row>
    <row r="418" spans="1:13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</row>
    <row r="419" spans="1:13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</row>
    <row r="420" spans="1:13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</row>
    <row r="421" spans="1:13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</row>
    <row r="422" spans="1:13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</row>
    <row r="423" spans="1:13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</row>
    <row r="424" spans="1:13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</row>
    <row r="425" spans="1:13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</row>
    <row r="426" spans="1:13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</row>
    <row r="427" spans="1:13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</row>
    <row r="428" spans="1:13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</row>
    <row r="429" spans="1:13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</row>
    <row r="430" spans="1:13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</row>
    <row r="431" spans="1:13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</row>
    <row r="432" spans="1:13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</row>
    <row r="433" spans="1:13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</row>
    <row r="434" spans="1:13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</row>
    <row r="435" spans="1:13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</row>
    <row r="436" spans="1:13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</row>
    <row r="437" spans="1:13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</row>
    <row r="438" spans="1:13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</row>
    <row r="439" spans="1:13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</row>
    <row r="440" spans="1:13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</row>
    <row r="441" spans="1:13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</row>
    <row r="442" spans="1:13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</row>
    <row r="443" spans="1:13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</row>
    <row r="444" spans="1:13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</row>
    <row r="445" spans="1:13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</row>
    <row r="446" spans="1:13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</row>
    <row r="447" spans="1:13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</row>
    <row r="448" spans="1:13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</row>
    <row r="449" spans="1:13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</row>
    <row r="450" spans="1:13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</row>
    <row r="451" spans="1:13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</row>
    <row r="452" spans="1:13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</row>
    <row r="453" spans="1:13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</row>
    <row r="454" spans="1:13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</row>
    <row r="455" spans="1:13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</row>
    <row r="456" spans="1:13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</row>
    <row r="457" spans="1:13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</row>
    <row r="458" spans="1:13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</row>
    <row r="459" spans="1:13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</row>
    <row r="460" spans="1:13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</row>
    <row r="461" spans="1:13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</row>
    <row r="462" spans="1:13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</row>
    <row r="463" spans="1:13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</row>
    <row r="464" spans="1:13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</row>
    <row r="465" spans="1:13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</row>
    <row r="466" spans="1:13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</row>
    <row r="467" spans="1:13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</row>
    <row r="468" spans="1:13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</row>
    <row r="469" spans="1:13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</row>
    <row r="470" spans="1:13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</row>
    <row r="471" spans="1:13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</row>
    <row r="472" spans="1:13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</row>
    <row r="473" spans="1:13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</row>
    <row r="474" spans="1:13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</row>
    <row r="475" spans="1:13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</row>
    <row r="476" spans="1:13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</row>
    <row r="477" spans="1:13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</row>
    <row r="478" spans="1:13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</row>
    <row r="479" spans="1:13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</row>
    <row r="480" spans="1:13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</row>
    <row r="481" spans="1:13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</row>
    <row r="482" spans="1:13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</row>
    <row r="483" spans="1:13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</row>
    <row r="484" spans="1:13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</row>
    <row r="485" spans="1:13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</row>
    <row r="486" spans="1:13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</row>
    <row r="487" spans="1:13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</row>
    <row r="488" spans="1:13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</row>
    <row r="489" spans="1:13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</row>
    <row r="490" spans="1:13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</row>
    <row r="491" spans="1:13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</row>
    <row r="492" spans="1:13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</row>
    <row r="493" spans="1:13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</row>
    <row r="494" spans="1:13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</row>
    <row r="495" spans="1:13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</row>
    <row r="496" spans="1:13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</row>
    <row r="497" spans="1:13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</row>
    <row r="498" spans="1:13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</row>
    <row r="499" spans="1:13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</row>
    <row r="500" spans="1:13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</row>
    <row r="501" spans="1:13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</row>
    <row r="502" spans="1:13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</row>
    <row r="503" spans="1:13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</row>
    <row r="504" spans="1:13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</row>
    <row r="505" spans="1:13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</row>
    <row r="506" spans="1:13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</row>
    <row r="507" spans="1:13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</row>
    <row r="508" spans="1:13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</row>
    <row r="509" spans="1:13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</row>
    <row r="510" spans="1:13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</row>
    <row r="511" spans="1:13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</row>
    <row r="512" spans="1:13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</row>
    <row r="513" spans="1:13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</row>
    <row r="514" spans="1:13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</row>
    <row r="515" spans="1:13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</row>
    <row r="516" spans="1:13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</row>
    <row r="517" spans="1:13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</row>
    <row r="518" spans="1:13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</row>
    <row r="519" spans="1:13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</row>
    <row r="520" spans="1:13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</row>
    <row r="521" spans="1:13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</row>
    <row r="522" spans="1:13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</row>
    <row r="523" spans="1:13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</row>
    <row r="524" spans="1:13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</row>
    <row r="525" spans="1:13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</row>
    <row r="526" spans="1:13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</row>
    <row r="527" spans="1:13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</row>
    <row r="528" spans="1:13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</row>
    <row r="529" spans="1:13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</row>
    <row r="530" spans="1:13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</row>
    <row r="531" spans="1:13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</row>
    <row r="532" spans="1:13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</row>
    <row r="533" spans="1:13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</row>
    <row r="534" spans="1:13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</row>
    <row r="535" spans="1:13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</row>
    <row r="536" spans="1:13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</row>
    <row r="537" spans="1:13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</row>
    <row r="538" spans="1:13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</row>
    <row r="539" spans="1:13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</row>
    <row r="540" spans="1:13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</row>
    <row r="541" spans="1:13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</row>
    <row r="542" spans="1:13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</row>
    <row r="543" spans="1:13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</row>
    <row r="544" spans="1:13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</row>
    <row r="545" spans="1:13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</row>
    <row r="546" spans="1:13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</row>
    <row r="547" spans="1:13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</row>
    <row r="548" spans="1:13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</row>
    <row r="549" spans="1:13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</row>
    <row r="550" spans="1:13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</row>
    <row r="551" spans="1:13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</row>
    <row r="552" spans="1:13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</row>
    <row r="553" spans="1:13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</row>
    <row r="554" spans="1:13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</row>
    <row r="555" spans="1:13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</row>
    <row r="556" spans="1:13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</row>
    <row r="557" spans="1:13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</row>
    <row r="558" spans="1:13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</row>
    <row r="559" spans="1:13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</row>
    <row r="560" spans="1:13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</row>
    <row r="561" spans="1:13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</row>
    <row r="562" spans="1:13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</row>
    <row r="563" spans="1:13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</row>
    <row r="564" spans="1:13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</row>
    <row r="565" spans="1:13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</row>
    <row r="566" spans="1:13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</row>
    <row r="567" spans="1:13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</row>
    <row r="568" spans="1:13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</row>
    <row r="569" spans="1:13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</row>
    <row r="570" spans="1:13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19">
      <selection activeCell="D25" sqref="D25"/>
    </sheetView>
  </sheetViews>
  <sheetFormatPr defaultColWidth="9.140625" defaultRowHeight="12.75"/>
  <cols>
    <col min="1" max="1" width="2.7109375" style="0" customWidth="1"/>
    <col min="2" max="2" width="26.421875" style="0" customWidth="1"/>
    <col min="3" max="3" width="8.00390625" style="0" customWidth="1"/>
    <col min="4" max="4" width="19.7109375" style="15" customWidth="1"/>
    <col min="5" max="5" width="8.8515625" style="0" customWidth="1"/>
    <col min="6" max="6" width="21.00390625" style="0" customWidth="1"/>
  </cols>
  <sheetData>
    <row r="1" spans="1:6" ht="12.75" customHeight="1">
      <c r="A1" s="68" t="s">
        <v>49</v>
      </c>
      <c r="B1" s="68"/>
      <c r="C1" s="68"/>
      <c r="D1" s="68"/>
      <c r="E1" s="68"/>
      <c r="F1" s="68"/>
    </row>
    <row r="2" spans="1:6" ht="12.75">
      <c r="A2" s="69" t="s">
        <v>50</v>
      </c>
      <c r="B2" s="69"/>
      <c r="C2" s="69"/>
      <c r="D2" s="69"/>
      <c r="E2" s="69"/>
      <c r="F2" s="69"/>
    </row>
    <row r="3" spans="1:6" ht="12.75">
      <c r="A3" s="70" t="s">
        <v>67</v>
      </c>
      <c r="B3" s="70"/>
      <c r="C3" s="70"/>
      <c r="D3" s="70"/>
      <c r="E3" s="70"/>
      <c r="F3" s="70"/>
    </row>
    <row r="4" spans="3:6" ht="12.75">
      <c r="C4" s="1"/>
      <c r="D4" s="16"/>
      <c r="E4" s="1"/>
      <c r="F4" s="1"/>
    </row>
    <row r="5" spans="3:6" ht="12.75">
      <c r="C5" s="1"/>
      <c r="D5" s="16"/>
      <c r="E5" s="1"/>
      <c r="F5" s="1"/>
    </row>
    <row r="6" spans="1:6" ht="12.75">
      <c r="A6" s="6" t="str">
        <f>PL!A6</f>
        <v>Quarterly financial report for first financial quarter ended 30 September 2005</v>
      </c>
      <c r="C6" s="1"/>
      <c r="D6" s="16"/>
      <c r="E6" s="1"/>
      <c r="F6" s="1"/>
    </row>
    <row r="7" spans="1:6" ht="12.75">
      <c r="A7" t="s">
        <v>51</v>
      </c>
      <c r="C7" s="1"/>
      <c r="D7" s="16"/>
      <c r="E7" s="1"/>
      <c r="F7" s="1"/>
    </row>
    <row r="10" ht="12.75">
      <c r="A10" t="s">
        <v>100</v>
      </c>
    </row>
    <row r="12" spans="4:6" ht="12.75">
      <c r="D12" s="16" t="s">
        <v>20</v>
      </c>
      <c r="E12" s="1"/>
      <c r="F12" s="1" t="s">
        <v>23</v>
      </c>
    </row>
    <row r="13" spans="4:6" ht="12.75">
      <c r="D13" s="16" t="s">
        <v>21</v>
      </c>
      <c r="E13" s="1"/>
      <c r="F13" s="1" t="s">
        <v>72</v>
      </c>
    </row>
    <row r="14" spans="4:6" ht="12.75">
      <c r="D14" s="16" t="s">
        <v>22</v>
      </c>
      <c r="E14" s="1"/>
      <c r="F14" s="1" t="s">
        <v>24</v>
      </c>
    </row>
    <row r="15" spans="4:6" ht="12.75">
      <c r="D15" s="30" t="s">
        <v>99</v>
      </c>
      <c r="E15" s="1"/>
      <c r="F15" s="34" t="s">
        <v>101</v>
      </c>
    </row>
    <row r="16" spans="4:6" ht="12.75">
      <c r="D16" s="16" t="s">
        <v>25</v>
      </c>
      <c r="F16" s="1" t="s">
        <v>25</v>
      </c>
    </row>
    <row r="18" spans="1:7" ht="12.75">
      <c r="A18" t="s">
        <v>27</v>
      </c>
      <c r="D18" s="17">
        <v>54769.25</v>
      </c>
      <c r="E18" s="2"/>
      <c r="F18" s="17">
        <f>55401.551</f>
        <v>55401.551</v>
      </c>
      <c r="G18" s="10"/>
    </row>
    <row r="19" spans="4:6" ht="12.75">
      <c r="D19" s="17"/>
      <c r="E19" s="2"/>
      <c r="F19" s="17"/>
    </row>
    <row r="20" spans="1:6" ht="12.75">
      <c r="A20" t="s">
        <v>26</v>
      </c>
      <c r="D20" s="17">
        <v>19482</v>
      </c>
      <c r="E20" s="2"/>
      <c r="F20" s="17">
        <v>19482.436</v>
      </c>
    </row>
    <row r="21" spans="4:6" ht="12.75">
      <c r="D21" s="17"/>
      <c r="E21" s="2"/>
      <c r="F21" s="17"/>
    </row>
    <row r="22" spans="1:6" ht="12.75">
      <c r="A22" t="s">
        <v>28</v>
      </c>
      <c r="D22" s="17">
        <v>69830.791</v>
      </c>
      <c r="E22" s="2"/>
      <c r="F22" s="17">
        <v>68003.844</v>
      </c>
    </row>
    <row r="23" spans="4:6" ht="12.75">
      <c r="D23" s="17"/>
      <c r="E23" s="2"/>
      <c r="F23" s="17"/>
    </row>
    <row r="24" spans="1:6" ht="12.75">
      <c r="A24" t="s">
        <v>85</v>
      </c>
      <c r="D24" s="50">
        <v>0</v>
      </c>
      <c r="E24" s="2"/>
      <c r="F24" s="17">
        <v>8</v>
      </c>
    </row>
    <row r="25" spans="4:6" ht="12.75">
      <c r="D25" s="17"/>
      <c r="E25" s="2"/>
      <c r="F25" s="17"/>
    </row>
    <row r="26" spans="1:6" ht="12.75">
      <c r="A26" t="s">
        <v>29</v>
      </c>
      <c r="D26" s="17"/>
      <c r="E26" s="2"/>
      <c r="F26" s="17"/>
    </row>
    <row r="27" spans="2:6" ht="12.75">
      <c r="B27" t="s">
        <v>30</v>
      </c>
      <c r="D27" s="21">
        <v>194059.203</v>
      </c>
      <c r="E27" s="2"/>
      <c r="F27" s="49">
        <v>196880.182</v>
      </c>
    </row>
    <row r="28" spans="2:6" ht="12.75">
      <c r="B28" t="s">
        <v>31</v>
      </c>
      <c r="D28" s="22">
        <v>50786.241</v>
      </c>
      <c r="E28" s="2"/>
      <c r="F28" s="22">
        <v>51215.379</v>
      </c>
    </row>
    <row r="29" spans="2:6" ht="12.75">
      <c r="B29" t="s">
        <v>107</v>
      </c>
      <c r="D29" s="22">
        <v>784</v>
      </c>
      <c r="E29" s="2"/>
      <c r="F29" s="22">
        <v>705.535</v>
      </c>
    </row>
    <row r="30" spans="2:6" ht="12.75">
      <c r="B30" t="s">
        <v>32</v>
      </c>
      <c r="D30" s="22"/>
      <c r="E30" s="2"/>
      <c r="F30" s="22"/>
    </row>
    <row r="31" spans="2:6" ht="12.75">
      <c r="B31" t="s">
        <v>86</v>
      </c>
      <c r="D31" s="22">
        <f>95649.91288</f>
        <v>95649.91288</v>
      </c>
      <c r="E31" s="2"/>
      <c r="F31" s="22">
        <f>97211.292</f>
        <v>97211.292</v>
      </c>
    </row>
    <row r="32" spans="2:6" ht="12.75">
      <c r="B32" t="s">
        <v>33</v>
      </c>
      <c r="D32" s="22">
        <v>0</v>
      </c>
      <c r="E32" s="2"/>
      <c r="F32" s="22">
        <v>0</v>
      </c>
    </row>
    <row r="33" spans="2:6" ht="12.75">
      <c r="B33" t="s">
        <v>34</v>
      </c>
      <c r="C33" s="10"/>
      <c r="D33" s="23">
        <v>5546.286</v>
      </c>
      <c r="E33" s="2"/>
      <c r="F33" s="23">
        <v>7371.002</v>
      </c>
    </row>
    <row r="34" spans="4:6" ht="12.75">
      <c r="D34" s="24">
        <f>SUM(D27:D33)</f>
        <v>346825.64288000006</v>
      </c>
      <c r="E34" s="2"/>
      <c r="F34" s="24">
        <f>SUM(F27:F33)</f>
        <v>353383.38999999996</v>
      </c>
    </row>
    <row r="35" spans="1:6" ht="12.75">
      <c r="A35" t="s">
        <v>35</v>
      </c>
      <c r="D35" s="17"/>
      <c r="E35" s="2"/>
      <c r="F35" s="17"/>
    </row>
    <row r="36" spans="2:6" ht="12.75">
      <c r="B36" t="s">
        <v>36</v>
      </c>
      <c r="D36" s="21">
        <v>40528.489</v>
      </c>
      <c r="E36" s="2"/>
      <c r="F36" s="21">
        <v>47454.517</v>
      </c>
    </row>
    <row r="37" spans="2:6" ht="12.75">
      <c r="B37" t="s">
        <v>38</v>
      </c>
      <c r="D37" s="22">
        <f>47759.675+7133.647</f>
        <v>54893.322</v>
      </c>
      <c r="E37" s="2"/>
      <c r="F37" s="22">
        <v>55403.188</v>
      </c>
    </row>
    <row r="38" spans="2:6" ht="12.75">
      <c r="B38" t="s">
        <v>37</v>
      </c>
      <c r="C38" s="10"/>
      <c r="D38" s="22">
        <f>44227.891-7133.647</f>
        <v>37094.244000000006</v>
      </c>
      <c r="E38" s="2"/>
      <c r="F38" s="22">
        <v>34126.473</v>
      </c>
    </row>
    <row r="39" spans="2:6" ht="12.75">
      <c r="B39" t="s">
        <v>4</v>
      </c>
      <c r="D39" s="23">
        <v>1383</v>
      </c>
      <c r="E39" s="2"/>
      <c r="F39" s="23">
        <v>1300.98</v>
      </c>
    </row>
    <row r="40" spans="3:6" ht="12.75">
      <c r="C40" s="10"/>
      <c r="D40" s="24">
        <f>SUM(D36:D39)</f>
        <v>133899.055</v>
      </c>
      <c r="E40" s="2"/>
      <c r="F40" s="24">
        <f>SUM(F36:F39)</f>
        <v>138285.15800000002</v>
      </c>
    </row>
    <row r="41" ht="12.75">
      <c r="F41" s="17"/>
    </row>
    <row r="42" spans="1:6" ht="12.75">
      <c r="A42" t="s">
        <v>39</v>
      </c>
      <c r="D42" s="17">
        <f>D34-D40</f>
        <v>212926.58788000006</v>
      </c>
      <c r="E42" s="2"/>
      <c r="F42" s="17">
        <f>F34-F40</f>
        <v>215098.23199999993</v>
      </c>
    </row>
    <row r="43" spans="4:6" ht="12.75">
      <c r="D43" s="25"/>
      <c r="F43" s="36"/>
    </row>
    <row r="44" spans="4:6" ht="13.5" thickBot="1">
      <c r="D44" s="26">
        <f>D42+D22+D20+D18+D24</f>
        <v>357008.6288800001</v>
      </c>
      <c r="F44" s="19">
        <f>F42+F22+F20+F18+F24</f>
        <v>357994.0629999999</v>
      </c>
    </row>
    <row r="45" spans="4:6" ht="13.5" thickTop="1">
      <c r="D45" s="27"/>
      <c r="F45" s="37"/>
    </row>
    <row r="46" ht="12.75">
      <c r="F46" s="17"/>
    </row>
    <row r="47" spans="1:6" ht="12.75">
      <c r="A47" t="s">
        <v>40</v>
      </c>
      <c r="F47" s="17"/>
    </row>
    <row r="48" spans="4:6" ht="12.75">
      <c r="D48" s="17"/>
      <c r="F48" s="17"/>
    </row>
    <row r="49" spans="1:6" ht="12.75">
      <c r="A49" t="s">
        <v>41</v>
      </c>
      <c r="D49" s="21">
        <v>206250</v>
      </c>
      <c r="E49" s="3"/>
      <c r="F49" s="21">
        <v>206250</v>
      </c>
    </row>
    <row r="50" spans="1:6" ht="12.75">
      <c r="A50" t="s">
        <v>84</v>
      </c>
      <c r="D50" s="22">
        <v>-1654.148</v>
      </c>
      <c r="E50" s="3"/>
      <c r="F50" s="22">
        <v>-1264.198</v>
      </c>
    </row>
    <row r="51" spans="1:6" ht="12.75">
      <c r="A51" t="s">
        <v>42</v>
      </c>
      <c r="D51" s="22">
        <v>7199</v>
      </c>
      <c r="E51" s="3"/>
      <c r="F51" s="22">
        <v>7198.677</v>
      </c>
    </row>
    <row r="52" spans="1:6" ht="12.75">
      <c r="A52" t="s">
        <v>43</v>
      </c>
      <c r="D52" s="23">
        <v>93692.801</v>
      </c>
      <c r="E52" s="3"/>
      <c r="F52" s="23">
        <v>91386.06</v>
      </c>
    </row>
    <row r="53" spans="4:6" ht="12.75">
      <c r="D53" s="24">
        <f>SUM(D49:D52)</f>
        <v>305487.65300000005</v>
      </c>
      <c r="E53" s="3"/>
      <c r="F53" s="24">
        <f>SUM(F49:F52)</f>
        <v>303570.539</v>
      </c>
    </row>
    <row r="54" spans="4:6" ht="12.75">
      <c r="D54" s="17"/>
      <c r="E54" s="3"/>
      <c r="F54" s="17"/>
    </row>
    <row r="55" spans="1:6" ht="12.75">
      <c r="A55" t="s">
        <v>44</v>
      </c>
      <c r="D55" s="17">
        <v>45872</v>
      </c>
      <c r="E55" s="3"/>
      <c r="F55" s="17">
        <v>48765.822</v>
      </c>
    </row>
    <row r="56" spans="4:6" ht="12.75">
      <c r="D56" s="17"/>
      <c r="E56" s="3"/>
      <c r="F56" s="17"/>
    </row>
    <row r="57" spans="1:6" ht="12.75">
      <c r="A57" t="s">
        <v>45</v>
      </c>
      <c r="D57" s="50">
        <v>5649.702</v>
      </c>
      <c r="E57" s="3"/>
      <c r="F57" s="17">
        <v>5657.702</v>
      </c>
    </row>
    <row r="58" spans="4:6" ht="12.75">
      <c r="D58" s="28"/>
      <c r="E58" s="3"/>
      <c r="F58" s="36"/>
    </row>
    <row r="59" spans="4:6" ht="13.5" thickBot="1">
      <c r="D59" s="19">
        <f>D53+D55+D57</f>
        <v>357009.35500000004</v>
      </c>
      <c r="E59" s="3"/>
      <c r="F59" s="19">
        <f>F53+F55+F57</f>
        <v>357994.06299999997</v>
      </c>
    </row>
    <row r="60" spans="4:6" ht="13.5" thickTop="1">
      <c r="D60" s="29"/>
      <c r="E60" s="3"/>
      <c r="F60" s="37"/>
    </row>
    <row r="61" spans="4:6" ht="12.75">
      <c r="D61" s="29"/>
      <c r="E61" s="3"/>
      <c r="F61" s="37"/>
    </row>
    <row r="62" spans="1:6" ht="13.5" thickBot="1">
      <c r="A62" t="s">
        <v>48</v>
      </c>
      <c r="D62" s="42">
        <f>D53/D49</f>
        <v>1.481152256969697</v>
      </c>
      <c r="E62" s="4"/>
      <c r="F62" s="39">
        <f>F53/F49</f>
        <v>1.4718571587878788</v>
      </c>
    </row>
    <row r="63" spans="4:6" ht="13.5" thickTop="1">
      <c r="D63" s="29"/>
      <c r="E63" s="3"/>
      <c r="F63" s="38"/>
    </row>
    <row r="64" ht="12.75">
      <c r="F64" s="2"/>
    </row>
    <row r="65" ht="12.75">
      <c r="F65" s="2"/>
    </row>
    <row r="66" spans="1:6" ht="12.75">
      <c r="A66" t="s">
        <v>47</v>
      </c>
      <c r="F66" s="2"/>
    </row>
    <row r="67" spans="1:6" ht="12.75">
      <c r="A67" t="str">
        <f>PL!A48</f>
        <v>for the year ended 30th June 2005 )</v>
      </c>
      <c r="F67" s="2"/>
    </row>
  </sheetData>
  <mergeCells count="3">
    <mergeCell ref="A1:F1"/>
    <mergeCell ref="A2:F2"/>
    <mergeCell ref="A3:F3"/>
  </mergeCells>
  <printOptions/>
  <pageMargins left="1" right="0.75" top="0.75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7"/>
  <sheetViews>
    <sheetView workbookViewId="0" topLeftCell="A31">
      <selection activeCell="D22" sqref="D22"/>
    </sheetView>
  </sheetViews>
  <sheetFormatPr defaultColWidth="9.140625" defaultRowHeight="12.75"/>
  <cols>
    <col min="1" max="1" width="30.140625" style="0" customWidth="1"/>
    <col min="2" max="4" width="13.7109375" style="0" customWidth="1"/>
    <col min="5" max="5" width="2.00390625" style="0" customWidth="1"/>
    <col min="6" max="7" width="13.7109375" style="0" customWidth="1"/>
  </cols>
  <sheetData>
    <row r="2" spans="1:8" ht="12.75" customHeight="1">
      <c r="A2" s="68" t="s">
        <v>49</v>
      </c>
      <c r="B2" s="68"/>
      <c r="C2" s="68"/>
      <c r="D2" s="68"/>
      <c r="E2" s="68"/>
      <c r="F2" s="68"/>
      <c r="G2" s="68"/>
      <c r="H2" s="5"/>
    </row>
    <row r="3" spans="1:8" ht="12.75">
      <c r="A3" s="69" t="s">
        <v>50</v>
      </c>
      <c r="B3" s="69"/>
      <c r="C3" s="69"/>
      <c r="D3" s="69"/>
      <c r="E3" s="69"/>
      <c r="F3" s="69"/>
      <c r="G3" s="69"/>
      <c r="H3" s="1"/>
    </row>
    <row r="4" spans="1:8" ht="12.75">
      <c r="A4" s="70" t="s">
        <v>67</v>
      </c>
      <c r="B4" s="70"/>
      <c r="C4" s="70"/>
      <c r="D4" s="70"/>
      <c r="E4" s="70"/>
      <c r="F4" s="70"/>
      <c r="G4" s="70"/>
      <c r="H4" s="1"/>
    </row>
    <row r="5" spans="2:8" ht="12.75">
      <c r="B5" s="8"/>
      <c r="C5" s="1"/>
      <c r="D5" s="1"/>
      <c r="E5" s="1"/>
      <c r="F5" s="1"/>
      <c r="G5" s="1"/>
      <c r="H5" s="1"/>
    </row>
    <row r="6" spans="1:8" ht="15" customHeight="1">
      <c r="A6" s="31" t="str">
        <f>PL!A6</f>
        <v>Quarterly financial report for first financial quarter ended 30 September 2005</v>
      </c>
      <c r="C6" s="1"/>
      <c r="D6" s="1"/>
      <c r="E6" s="1"/>
      <c r="F6" s="1"/>
      <c r="G6" s="1"/>
      <c r="H6" s="1"/>
    </row>
    <row r="7" spans="1:8" ht="12.75">
      <c r="A7" t="s">
        <v>51</v>
      </c>
      <c r="C7" s="1"/>
      <c r="D7" s="1"/>
      <c r="E7" s="1"/>
      <c r="F7" s="1"/>
      <c r="G7" s="1"/>
      <c r="H7" s="1"/>
    </row>
    <row r="9" ht="12.75">
      <c r="A9" t="s">
        <v>52</v>
      </c>
    </row>
    <row r="11" spans="2:7" ht="12.75">
      <c r="B11" s="32"/>
      <c r="C11" s="1"/>
      <c r="D11" s="1"/>
      <c r="E11" s="1"/>
      <c r="F11" s="1"/>
      <c r="G11" s="32"/>
    </row>
    <row r="12" spans="2:7" ht="12.75">
      <c r="B12" s="32"/>
      <c r="C12" s="71" t="s">
        <v>88</v>
      </c>
      <c r="D12" s="71"/>
      <c r="E12" s="46"/>
      <c r="F12" s="43" t="s">
        <v>59</v>
      </c>
      <c r="G12" s="32"/>
    </row>
    <row r="13" spans="2:7" ht="12.75">
      <c r="B13" s="1"/>
      <c r="C13" s="1" t="s">
        <v>55</v>
      </c>
      <c r="D13" s="1" t="s">
        <v>89</v>
      </c>
      <c r="E13" s="1"/>
      <c r="F13" s="1" t="s">
        <v>57</v>
      </c>
      <c r="G13" s="32"/>
    </row>
    <row r="14" spans="2:7" ht="12.75">
      <c r="B14" s="1" t="s">
        <v>41</v>
      </c>
      <c r="C14" s="1" t="s">
        <v>56</v>
      </c>
      <c r="D14" s="1" t="s">
        <v>90</v>
      </c>
      <c r="E14" s="1"/>
      <c r="F14" s="1" t="s">
        <v>58</v>
      </c>
      <c r="G14" s="1" t="s">
        <v>60</v>
      </c>
    </row>
    <row r="15" spans="2:7" ht="12.75">
      <c r="B15" s="1" t="s">
        <v>25</v>
      </c>
      <c r="C15" s="1" t="s">
        <v>25</v>
      </c>
      <c r="D15" s="1" t="s">
        <v>25</v>
      </c>
      <c r="E15" s="1"/>
      <c r="F15" s="1" t="s">
        <v>25</v>
      </c>
      <c r="G15" s="1" t="s">
        <v>25</v>
      </c>
    </row>
    <row r="16" spans="2:7" ht="12.75">
      <c r="B16" s="1"/>
      <c r="C16" s="1"/>
      <c r="D16" s="1"/>
      <c r="E16" s="1"/>
      <c r="F16" s="1"/>
      <c r="G16" s="1"/>
    </row>
    <row r="17" spans="1:8" ht="12.75">
      <c r="A17" t="s">
        <v>102</v>
      </c>
      <c r="B17" s="40">
        <v>206250</v>
      </c>
      <c r="C17" s="40">
        <v>7199</v>
      </c>
      <c r="D17" s="40">
        <v>-1264.198</v>
      </c>
      <c r="E17" s="40"/>
      <c r="F17" s="40">
        <v>91386.06</v>
      </c>
      <c r="G17" s="40">
        <f>SUM(B17:F17)</f>
        <v>303570.86199999996</v>
      </c>
      <c r="H17" s="2"/>
    </row>
    <row r="18" spans="2:8" ht="12.75">
      <c r="B18" s="40"/>
      <c r="C18" s="40"/>
      <c r="D18" s="40"/>
      <c r="E18" s="40"/>
      <c r="F18" s="40"/>
      <c r="G18" s="40"/>
      <c r="H18" s="2"/>
    </row>
    <row r="19" spans="1:8" ht="12.75">
      <c r="A19" t="s">
        <v>53</v>
      </c>
      <c r="B19" s="40">
        <f>-B22</f>
        <v>0</v>
      </c>
      <c r="C19" s="40">
        <v>0</v>
      </c>
      <c r="D19" s="40">
        <v>0</v>
      </c>
      <c r="E19" s="40"/>
      <c r="F19" s="40">
        <f>+PL!C39</f>
        <v>2306.803</v>
      </c>
      <c r="G19" s="40">
        <f>SUM(B19:F19)</f>
        <v>2306.803</v>
      </c>
      <c r="H19" s="2"/>
    </row>
    <row r="20" spans="2:8" ht="12.75">
      <c r="B20" s="40"/>
      <c r="C20" s="40"/>
      <c r="D20" s="40"/>
      <c r="E20" s="40"/>
      <c r="F20" s="40"/>
      <c r="G20" s="40"/>
      <c r="H20" s="2"/>
    </row>
    <row r="21" spans="1:8" ht="12.75">
      <c r="A21" t="s">
        <v>87</v>
      </c>
      <c r="B21" s="40">
        <v>0</v>
      </c>
      <c r="C21" s="40">
        <v>0</v>
      </c>
      <c r="D21" s="40">
        <f>'BS'!D50-D17</f>
        <v>-389.9499999999998</v>
      </c>
      <c r="E21" s="40"/>
      <c r="F21" s="40">
        <v>0</v>
      </c>
      <c r="G21" s="40">
        <f>SUM(B21:F21)</f>
        <v>-389.9499999999998</v>
      </c>
      <c r="H21" s="2"/>
    </row>
    <row r="22" spans="2:8" ht="12.75">
      <c r="B22" s="40"/>
      <c r="C22" s="40"/>
      <c r="D22" s="40"/>
      <c r="E22" s="40"/>
      <c r="F22" s="40"/>
      <c r="G22" s="40"/>
      <c r="H22" s="2"/>
    </row>
    <row r="23" spans="1:8" ht="12.75">
      <c r="A23" t="s">
        <v>54</v>
      </c>
      <c r="B23" s="40"/>
      <c r="C23" s="40"/>
      <c r="D23" s="40"/>
      <c r="E23" s="40"/>
      <c r="F23" s="40"/>
      <c r="G23" s="40"/>
      <c r="H23" s="2"/>
    </row>
    <row r="24" spans="1:8" ht="12.75">
      <c r="A24" t="s">
        <v>91</v>
      </c>
      <c r="B24" s="40">
        <v>0</v>
      </c>
      <c r="C24" s="40">
        <v>0</v>
      </c>
      <c r="D24" s="40">
        <v>0</v>
      </c>
      <c r="E24" s="40"/>
      <c r="F24" s="40">
        <v>0</v>
      </c>
      <c r="G24" s="40">
        <f>SUM(B24:F24)</f>
        <v>0</v>
      </c>
      <c r="H24" s="2"/>
    </row>
    <row r="25" spans="2:8" ht="12.75">
      <c r="B25" s="40"/>
      <c r="C25" s="40"/>
      <c r="D25" s="40"/>
      <c r="E25" s="40"/>
      <c r="F25" s="40"/>
      <c r="G25" s="40"/>
      <c r="H25" s="2"/>
    </row>
    <row r="26" spans="2:8" ht="12.75">
      <c r="B26" s="44"/>
      <c r="C26" s="44"/>
      <c r="D26" s="44"/>
      <c r="E26" s="44"/>
      <c r="F26" s="44"/>
      <c r="G26" s="44"/>
      <c r="H26" s="2"/>
    </row>
    <row r="27" spans="1:8" ht="13.5" thickBot="1">
      <c r="A27" t="s">
        <v>103</v>
      </c>
      <c r="B27" s="41">
        <f>SUM(B17:B26)</f>
        <v>206250</v>
      </c>
      <c r="C27" s="41">
        <f>SUM(C17:C26)</f>
        <v>7199</v>
      </c>
      <c r="D27" s="41">
        <f>SUM(D17:D25)</f>
        <v>-1654.148</v>
      </c>
      <c r="E27" s="41"/>
      <c r="F27" s="41">
        <f>SUM(F17:F26)</f>
        <v>93692.863</v>
      </c>
      <c r="G27" s="41">
        <f>SUM(G17:G26)</f>
        <v>305487.71499999997</v>
      </c>
      <c r="H27" s="2"/>
    </row>
    <row r="28" spans="2:8" ht="13.5" thickTop="1">
      <c r="B28" s="40"/>
      <c r="C28" s="40"/>
      <c r="D28" s="40"/>
      <c r="E28" s="40"/>
      <c r="F28" s="40"/>
      <c r="G28" s="40"/>
      <c r="H28" s="2"/>
    </row>
    <row r="29" spans="2:8" ht="12.75">
      <c r="B29" s="40"/>
      <c r="C29" s="40"/>
      <c r="D29" s="40"/>
      <c r="E29" s="40"/>
      <c r="F29" s="40"/>
      <c r="G29" s="40"/>
      <c r="H29" s="2"/>
    </row>
    <row r="30" spans="2:8" ht="12.75">
      <c r="B30" s="40"/>
      <c r="C30" s="40"/>
      <c r="D30" s="40"/>
      <c r="E30" s="40"/>
      <c r="F30" s="40"/>
      <c r="G30" s="40"/>
      <c r="H30" s="2"/>
    </row>
    <row r="31" spans="1:7" ht="12.75">
      <c r="A31" t="s">
        <v>81</v>
      </c>
      <c r="B31" s="40">
        <v>206250</v>
      </c>
      <c r="C31" s="40">
        <v>7199</v>
      </c>
      <c r="D31" s="40">
        <v>-153</v>
      </c>
      <c r="E31" s="40"/>
      <c r="F31" s="40">
        <v>81232</v>
      </c>
      <c r="G31" s="40">
        <v>294528</v>
      </c>
    </row>
    <row r="32" spans="2:7" ht="12.75">
      <c r="B32" s="40"/>
      <c r="C32" s="40"/>
      <c r="D32" s="40"/>
      <c r="E32" s="40"/>
      <c r="F32" s="40"/>
      <c r="G32" s="40"/>
    </row>
    <row r="33" spans="1:7" ht="12.75">
      <c r="A33" t="s">
        <v>53</v>
      </c>
      <c r="B33" s="45">
        <v>0</v>
      </c>
      <c r="C33" s="45">
        <v>0</v>
      </c>
      <c r="D33" s="40">
        <v>0</v>
      </c>
      <c r="E33" s="45"/>
      <c r="F33" s="40">
        <v>2624</v>
      </c>
      <c r="G33" s="40">
        <v>2624</v>
      </c>
    </row>
    <row r="34" spans="2:7" ht="12.75">
      <c r="B34" s="45"/>
      <c r="C34" s="45"/>
      <c r="D34" s="45"/>
      <c r="E34" s="45"/>
      <c r="F34" s="40"/>
      <c r="G34" s="40"/>
    </row>
    <row r="35" spans="1:8" ht="12.75">
      <c r="A35" t="s">
        <v>87</v>
      </c>
      <c r="B35" s="40">
        <v>0</v>
      </c>
      <c r="C35" s="40">
        <v>0</v>
      </c>
      <c r="D35" s="40">
        <v>-231</v>
      </c>
      <c r="E35" s="40"/>
      <c r="F35" s="40">
        <v>0</v>
      </c>
      <c r="G35" s="40">
        <f>SUM(B35:F35)</f>
        <v>-231</v>
      </c>
      <c r="H35" s="2"/>
    </row>
    <row r="36" spans="2:8" ht="12.75">
      <c r="B36" s="40"/>
      <c r="C36" s="40"/>
      <c r="D36" s="40"/>
      <c r="E36" s="40"/>
      <c r="F36" s="40"/>
      <c r="G36" s="40"/>
      <c r="H36" s="2"/>
    </row>
    <row r="37" spans="1:7" ht="12.75">
      <c r="A37" t="s">
        <v>54</v>
      </c>
      <c r="B37" s="45"/>
      <c r="C37" s="45"/>
      <c r="D37" s="45"/>
      <c r="E37" s="45"/>
      <c r="F37" s="40">
        <v>0</v>
      </c>
      <c r="G37" s="40">
        <v>0</v>
      </c>
    </row>
    <row r="38" spans="1:7" ht="12.75">
      <c r="A38" t="s">
        <v>91</v>
      </c>
      <c r="B38" s="45">
        <v>0</v>
      </c>
      <c r="C38" s="45">
        <v>0</v>
      </c>
      <c r="D38" s="45">
        <v>0</v>
      </c>
      <c r="E38" s="45"/>
      <c r="F38" s="40"/>
      <c r="G38" s="40"/>
    </row>
    <row r="39" spans="2:7" ht="12.75">
      <c r="B39" s="45"/>
      <c r="C39" s="45"/>
      <c r="D39" s="45"/>
      <c r="E39" s="45"/>
      <c r="F39" s="40"/>
      <c r="G39" s="40"/>
    </row>
    <row r="40" spans="2:7" ht="12.75">
      <c r="B40" s="44"/>
      <c r="C40" s="44"/>
      <c r="D40" s="44"/>
      <c r="E40" s="44"/>
      <c r="F40" s="44">
        <v>0</v>
      </c>
      <c r="G40" s="44">
        <v>0</v>
      </c>
    </row>
    <row r="41" spans="1:7" ht="13.5" thickBot="1">
      <c r="A41" t="s">
        <v>82</v>
      </c>
      <c r="B41" s="41">
        <f>SUM(B31:B40)</f>
        <v>206250</v>
      </c>
      <c r="C41" s="41">
        <f>SUM(C31:C40)</f>
        <v>7199</v>
      </c>
      <c r="D41" s="41">
        <f>SUM(D31:D40)</f>
        <v>-384</v>
      </c>
      <c r="E41" s="41"/>
      <c r="F41" s="41">
        <f>SUM(F31:F40)</f>
        <v>83856</v>
      </c>
      <c r="G41" s="41">
        <f>SUM(G31:G40)</f>
        <v>296921</v>
      </c>
    </row>
    <row r="42" spans="2:7" ht="13.5" thickTop="1">
      <c r="B42" s="35"/>
      <c r="C42" s="35"/>
      <c r="D42" s="35"/>
      <c r="E42" s="35"/>
      <c r="F42" s="35"/>
      <c r="G42" s="35"/>
    </row>
    <row r="43" spans="2:7" ht="12.75">
      <c r="B43" s="35"/>
      <c r="C43" s="35"/>
      <c r="D43" s="35"/>
      <c r="E43" s="35"/>
      <c r="F43" s="35"/>
      <c r="G43" s="35"/>
    </row>
    <row r="44" spans="2:7" ht="12.75">
      <c r="B44" s="7"/>
      <c r="C44" s="7"/>
      <c r="D44" s="7"/>
      <c r="E44" s="7"/>
      <c r="F44" s="7"/>
      <c r="G44" s="7"/>
    </row>
    <row r="46" ht="12.75">
      <c r="A46" t="s">
        <v>61</v>
      </c>
    </row>
    <row r="47" ht="12.75">
      <c r="A47" t="s">
        <v>104</v>
      </c>
    </row>
  </sheetData>
  <mergeCells count="4">
    <mergeCell ref="C12:D12"/>
    <mergeCell ref="A2:G2"/>
    <mergeCell ref="A3:G3"/>
    <mergeCell ref="A4:G4"/>
  </mergeCells>
  <printOptions/>
  <pageMargins left="0.75" right="0.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7"/>
  <sheetViews>
    <sheetView tabSelected="1" workbookViewId="0" topLeftCell="A34">
      <selection activeCell="F43" sqref="F43"/>
    </sheetView>
  </sheetViews>
  <sheetFormatPr defaultColWidth="9.140625" defaultRowHeight="12.75"/>
  <cols>
    <col min="1" max="1" width="24.140625" style="51" customWidth="1"/>
    <col min="2" max="2" width="6.28125" style="51" customWidth="1"/>
    <col min="3" max="3" width="9.140625" style="51" customWidth="1"/>
    <col min="4" max="4" width="17.7109375" style="51" customWidth="1"/>
    <col min="5" max="5" width="6.00390625" style="51" customWidth="1"/>
    <col min="6" max="6" width="15.7109375" style="51" customWidth="1"/>
    <col min="7" max="7" width="1.8515625" style="51" customWidth="1"/>
    <col min="8" max="8" width="15.7109375" style="51" customWidth="1"/>
    <col min="9" max="16384" width="9.140625" style="51" customWidth="1"/>
  </cols>
  <sheetData>
    <row r="1" spans="3:6" ht="15.75">
      <c r="C1" s="52"/>
      <c r="D1" s="53" t="s">
        <v>49</v>
      </c>
      <c r="E1" s="52"/>
      <c r="F1" s="52"/>
    </row>
    <row r="2" spans="3:6" ht="12.75">
      <c r="C2" s="54"/>
      <c r="D2" s="55" t="s">
        <v>50</v>
      </c>
      <c r="E2" s="54"/>
      <c r="F2" s="54"/>
    </row>
    <row r="3" spans="3:6" ht="12.75">
      <c r="C3" s="54"/>
      <c r="D3" s="56" t="s">
        <v>67</v>
      </c>
      <c r="E3" s="54"/>
      <c r="F3" s="54"/>
    </row>
    <row r="4" spans="3:6" ht="12.75">
      <c r="C4" s="54"/>
      <c r="D4" s="56"/>
      <c r="E4" s="54"/>
      <c r="F4" s="54"/>
    </row>
    <row r="5" spans="1:6" ht="12.75">
      <c r="A5" s="57" t="str">
        <f>PL!A6</f>
        <v>Quarterly financial report for first financial quarter ended 30 September 2005</v>
      </c>
      <c r="C5" s="54"/>
      <c r="D5" s="54"/>
      <c r="E5" s="54"/>
      <c r="F5" s="54"/>
    </row>
    <row r="6" spans="1:6" ht="12.75">
      <c r="A6" s="51" t="s">
        <v>51</v>
      </c>
      <c r="C6" s="54"/>
      <c r="D6" s="54"/>
      <c r="E6" s="54"/>
      <c r="F6" s="54"/>
    </row>
    <row r="8" ht="12.75">
      <c r="A8" s="51" t="s">
        <v>105</v>
      </c>
    </row>
    <row r="10" spans="6:8" ht="12.75">
      <c r="F10" s="54" t="s">
        <v>75</v>
      </c>
      <c r="H10" s="54" t="s">
        <v>75</v>
      </c>
    </row>
    <row r="11" spans="6:8" ht="12.75">
      <c r="F11" s="54" t="s">
        <v>77</v>
      </c>
      <c r="H11" s="54" t="s">
        <v>77</v>
      </c>
    </row>
    <row r="12" spans="6:8" ht="12.75">
      <c r="F12" s="54" t="s">
        <v>99</v>
      </c>
      <c r="H12" s="54" t="s">
        <v>83</v>
      </c>
    </row>
    <row r="13" spans="6:8" ht="12.75">
      <c r="F13" s="54" t="s">
        <v>25</v>
      </c>
      <c r="H13" s="54" t="s">
        <v>25</v>
      </c>
    </row>
    <row r="15" ht="12.75">
      <c r="A15" s="57" t="s">
        <v>62</v>
      </c>
    </row>
    <row r="16" spans="6:8" ht="12.75">
      <c r="F16" s="58"/>
      <c r="G16" s="58"/>
      <c r="H16" s="58"/>
    </row>
    <row r="17" spans="1:8" ht="12.75">
      <c r="A17" s="51" t="s">
        <v>19</v>
      </c>
      <c r="F17" s="58">
        <f>+PL!C30</f>
        <v>3249</v>
      </c>
      <c r="G17" s="58"/>
      <c r="H17" s="58">
        <v>3859</v>
      </c>
    </row>
    <row r="18" spans="6:8" ht="12.75">
      <c r="F18" s="58"/>
      <c r="G18" s="58"/>
      <c r="H18" s="58"/>
    </row>
    <row r="19" spans="1:8" ht="12.75">
      <c r="A19" s="51" t="s">
        <v>63</v>
      </c>
      <c r="F19" s="59">
        <v>1253</v>
      </c>
      <c r="G19" s="58"/>
      <c r="H19" s="59">
        <v>992</v>
      </c>
    </row>
    <row r="20" spans="6:8" ht="12.75">
      <c r="F20" s="60"/>
      <c r="G20" s="58"/>
      <c r="H20" s="60"/>
    </row>
    <row r="21" spans="1:19" ht="12.75">
      <c r="A21" s="51" t="s">
        <v>68</v>
      </c>
      <c r="F21" s="58">
        <f>F17+F19</f>
        <v>4502</v>
      </c>
      <c r="G21" s="58"/>
      <c r="H21" s="58">
        <f>H17+H19</f>
        <v>4851</v>
      </c>
      <c r="K21" s="61"/>
      <c r="L21" s="61"/>
      <c r="M21" s="61"/>
      <c r="N21" s="61"/>
      <c r="O21" s="61"/>
      <c r="P21" s="61"/>
      <c r="Q21" s="61"/>
      <c r="R21" s="61"/>
      <c r="S21" s="61"/>
    </row>
    <row r="22" spans="6:19" ht="12.75">
      <c r="F22" s="58"/>
      <c r="G22" s="58"/>
      <c r="H22" s="58"/>
      <c r="K22" s="61"/>
      <c r="L22" s="61"/>
      <c r="M22" s="61"/>
      <c r="N22" s="61"/>
      <c r="O22" s="61"/>
      <c r="P22" s="61"/>
      <c r="Q22" s="61"/>
      <c r="R22" s="61"/>
      <c r="S22" s="61"/>
    </row>
    <row r="23" spans="1:19" ht="12.75">
      <c r="A23" s="51" t="s">
        <v>73</v>
      </c>
      <c r="F23" s="60">
        <v>-2147</v>
      </c>
      <c r="G23" s="58"/>
      <c r="H23" s="60">
        <v>5791</v>
      </c>
      <c r="K23" s="61"/>
      <c r="L23" s="61"/>
      <c r="M23" s="61"/>
      <c r="N23" s="61"/>
      <c r="O23" s="61"/>
      <c r="P23" s="61"/>
      <c r="Q23" s="61"/>
      <c r="R23" s="61"/>
      <c r="S23" s="61"/>
    </row>
    <row r="24" spans="6:19" ht="18.75" customHeight="1">
      <c r="F24" s="58">
        <f>F21+F23</f>
        <v>2355</v>
      </c>
      <c r="G24" s="58"/>
      <c r="H24" s="58">
        <f>H21+H23</f>
        <v>10642</v>
      </c>
      <c r="K24" s="61"/>
      <c r="L24" s="61"/>
      <c r="M24" s="61"/>
      <c r="N24" s="61"/>
      <c r="O24" s="61"/>
      <c r="P24" s="61"/>
      <c r="Q24" s="61"/>
      <c r="R24" s="61"/>
      <c r="S24" s="61"/>
    </row>
    <row r="25" spans="6:19" ht="12.75">
      <c r="F25" s="58"/>
      <c r="G25" s="58"/>
      <c r="H25" s="58"/>
      <c r="K25" s="61"/>
      <c r="L25" s="61"/>
      <c r="M25" s="61"/>
      <c r="N25" s="61"/>
      <c r="O25" s="61"/>
      <c r="P25" s="61"/>
      <c r="Q25" s="61"/>
      <c r="R25" s="61"/>
      <c r="S25" s="61"/>
    </row>
    <row r="26" spans="1:19" ht="12.75">
      <c r="A26" s="51" t="s">
        <v>64</v>
      </c>
      <c r="F26" s="60">
        <v>-938</v>
      </c>
      <c r="G26" s="58"/>
      <c r="H26" s="60">
        <v>-1480</v>
      </c>
      <c r="K26" s="61"/>
      <c r="L26" s="61"/>
      <c r="M26" s="61"/>
      <c r="N26" s="61"/>
      <c r="O26" s="61"/>
      <c r="P26" s="61"/>
      <c r="Q26" s="61"/>
      <c r="R26" s="61"/>
      <c r="S26" s="61"/>
    </row>
    <row r="27" spans="1:19" ht="18" customHeight="1">
      <c r="A27" s="57" t="s">
        <v>95</v>
      </c>
      <c r="F27" s="60">
        <f>F24+F26</f>
        <v>1417</v>
      </c>
      <c r="G27" s="58"/>
      <c r="H27" s="60">
        <f>H24+H26</f>
        <v>9162</v>
      </c>
      <c r="K27" s="61"/>
      <c r="L27" s="61"/>
      <c r="M27" s="61"/>
      <c r="N27" s="61"/>
      <c r="O27" s="61"/>
      <c r="P27" s="61"/>
      <c r="Q27" s="61"/>
      <c r="R27" s="61"/>
      <c r="S27" s="61"/>
    </row>
    <row r="28" spans="6:19" ht="26.25" customHeight="1">
      <c r="F28" s="58"/>
      <c r="G28" s="58"/>
      <c r="H28" s="58"/>
      <c r="K28" s="61"/>
      <c r="L28" s="61"/>
      <c r="M28" s="61"/>
      <c r="N28" s="61"/>
      <c r="O28" s="61"/>
      <c r="P28" s="61"/>
      <c r="Q28" s="61"/>
      <c r="R28" s="61"/>
      <c r="S28" s="61"/>
    </row>
    <row r="29" spans="1:19" ht="18" customHeight="1">
      <c r="A29" s="57" t="s">
        <v>65</v>
      </c>
      <c r="F29" s="58"/>
      <c r="G29" s="58"/>
      <c r="H29" s="58"/>
      <c r="K29" s="61"/>
      <c r="L29" s="61"/>
      <c r="M29" s="61"/>
      <c r="N29" s="61"/>
      <c r="O29" s="61"/>
      <c r="P29" s="61"/>
      <c r="Q29" s="61"/>
      <c r="R29" s="61"/>
      <c r="S29" s="61"/>
    </row>
    <row r="30" spans="6:19" ht="10.5" customHeight="1">
      <c r="F30" s="58"/>
      <c r="G30" s="58"/>
      <c r="H30" s="58"/>
      <c r="K30" s="61"/>
      <c r="L30" s="62"/>
      <c r="M30" s="61"/>
      <c r="N30" s="61"/>
      <c r="O30" s="61"/>
      <c r="P30" s="61"/>
      <c r="Q30" s="62"/>
      <c r="R30" s="61"/>
      <c r="S30" s="61"/>
    </row>
    <row r="31" spans="1:19" ht="12.75">
      <c r="A31" s="63" t="s">
        <v>94</v>
      </c>
      <c r="F31" s="58">
        <v>-6</v>
      </c>
      <c r="G31" s="58"/>
      <c r="H31" s="58">
        <v>-236</v>
      </c>
      <c r="K31" s="61"/>
      <c r="L31" s="61"/>
      <c r="M31" s="61"/>
      <c r="N31" s="61"/>
      <c r="O31" s="61"/>
      <c r="P31" s="61"/>
      <c r="Q31" s="61"/>
      <c r="R31" s="61"/>
      <c r="S31" s="61"/>
    </row>
    <row r="32" spans="1:19" ht="12.75">
      <c r="A32" s="63" t="s">
        <v>106</v>
      </c>
      <c r="F32" s="58">
        <v>333</v>
      </c>
      <c r="G32" s="58"/>
      <c r="H32" s="58">
        <v>0</v>
      </c>
      <c r="K32" s="61"/>
      <c r="L32" s="61"/>
      <c r="M32" s="61"/>
      <c r="N32" s="61"/>
      <c r="O32" s="61"/>
      <c r="P32" s="61"/>
      <c r="Q32" s="61"/>
      <c r="R32" s="61"/>
      <c r="S32" s="61"/>
    </row>
    <row r="33" spans="1:19" ht="12.75">
      <c r="A33" s="63" t="s">
        <v>28</v>
      </c>
      <c r="F33" s="58">
        <v>-1827</v>
      </c>
      <c r="G33" s="58"/>
      <c r="H33" s="58">
        <v>0</v>
      </c>
      <c r="K33" s="61"/>
      <c r="L33" s="61"/>
      <c r="M33" s="61"/>
      <c r="N33" s="61"/>
      <c r="O33" s="61"/>
      <c r="P33" s="61"/>
      <c r="Q33" s="61"/>
      <c r="R33" s="61"/>
      <c r="S33" s="61"/>
    </row>
    <row r="34" spans="1:19" ht="12.75">
      <c r="A34" s="63"/>
      <c r="F34" s="58"/>
      <c r="G34" s="58"/>
      <c r="H34" s="58"/>
      <c r="K34" s="61"/>
      <c r="L34" s="61"/>
      <c r="M34" s="61"/>
      <c r="N34" s="61"/>
      <c r="O34" s="61"/>
      <c r="P34" s="61"/>
      <c r="Q34" s="61"/>
      <c r="R34" s="61"/>
      <c r="S34" s="61"/>
    </row>
    <row r="35" spans="6:19" ht="12.75">
      <c r="F35" s="64">
        <f>SUM(F31:F34)</f>
        <v>-1500</v>
      </c>
      <c r="G35" s="58"/>
      <c r="H35" s="64">
        <f>SUM(H31:H34)</f>
        <v>-236</v>
      </c>
      <c r="K35" s="61"/>
      <c r="L35" s="61"/>
      <c r="M35" s="61"/>
      <c r="N35" s="61"/>
      <c r="O35" s="61"/>
      <c r="P35" s="61"/>
      <c r="Q35" s="61"/>
      <c r="R35" s="61"/>
      <c r="S35" s="61"/>
    </row>
    <row r="36" spans="6:19" ht="12.75">
      <c r="F36" s="58"/>
      <c r="G36" s="58"/>
      <c r="H36" s="58"/>
      <c r="K36" s="61"/>
      <c r="L36" s="61"/>
      <c r="M36" s="65"/>
      <c r="N36" s="61"/>
      <c r="O36" s="61"/>
      <c r="P36" s="61"/>
      <c r="Q36" s="61"/>
      <c r="R36" s="61"/>
      <c r="S36" s="61"/>
    </row>
    <row r="37" spans="1:19" ht="12.75">
      <c r="A37" s="57" t="s">
        <v>69</v>
      </c>
      <c r="F37" s="58"/>
      <c r="G37" s="58"/>
      <c r="H37" s="58"/>
      <c r="K37" s="61"/>
      <c r="L37" s="61"/>
      <c r="M37" s="61"/>
      <c r="N37" s="61"/>
      <c r="O37" s="61"/>
      <c r="P37" s="61"/>
      <c r="Q37" s="61"/>
      <c r="R37" s="61"/>
      <c r="S37" s="61"/>
    </row>
    <row r="38" spans="1:19" ht="12.75">
      <c r="A38" s="57"/>
      <c r="F38" s="58"/>
      <c r="G38" s="58"/>
      <c r="H38" s="58"/>
      <c r="K38" s="61"/>
      <c r="L38" s="61"/>
      <c r="M38" s="61"/>
      <c r="N38" s="61"/>
      <c r="O38" s="61"/>
      <c r="P38" s="61"/>
      <c r="Q38" s="61"/>
      <c r="R38" s="61"/>
      <c r="S38" s="61"/>
    </row>
    <row r="39" spans="1:19" ht="12.75">
      <c r="A39" s="51" t="s">
        <v>80</v>
      </c>
      <c r="F39" s="58">
        <v>0</v>
      </c>
      <c r="G39" s="58"/>
      <c r="H39" s="58">
        <v>1060</v>
      </c>
      <c r="K39" s="61"/>
      <c r="L39" s="61"/>
      <c r="M39" s="61"/>
      <c r="N39" s="61"/>
      <c r="O39" s="61"/>
      <c r="P39" s="61"/>
      <c r="Q39" s="61"/>
      <c r="R39" s="61"/>
      <c r="S39" s="61"/>
    </row>
    <row r="40" spans="1:19" ht="12.75">
      <c r="A40" s="51" t="s">
        <v>79</v>
      </c>
      <c r="F40" s="58">
        <v>-3404</v>
      </c>
      <c r="G40" s="58"/>
      <c r="H40" s="58">
        <v>-8792</v>
      </c>
      <c r="K40" s="61"/>
      <c r="L40" s="61"/>
      <c r="M40" s="61"/>
      <c r="N40" s="61"/>
      <c r="O40" s="61"/>
      <c r="P40" s="61"/>
      <c r="Q40" s="61"/>
      <c r="R40" s="61"/>
      <c r="S40" s="61"/>
    </row>
    <row r="41" spans="1:19" ht="12.75">
      <c r="A41" s="51" t="s">
        <v>92</v>
      </c>
      <c r="F41" s="58">
        <f>'equity '!D21</f>
        <v>-389.9499999999998</v>
      </c>
      <c r="G41" s="58"/>
      <c r="H41" s="58">
        <v>-231</v>
      </c>
      <c r="K41" s="61"/>
      <c r="L41" s="61"/>
      <c r="M41" s="61"/>
      <c r="N41" s="61"/>
      <c r="O41" s="61"/>
      <c r="P41" s="61"/>
      <c r="Q41" s="61"/>
      <c r="R41" s="61"/>
      <c r="S41" s="61"/>
    </row>
    <row r="42" spans="1:8" ht="12.75">
      <c r="A42" s="51" t="s">
        <v>76</v>
      </c>
      <c r="F42" s="59">
        <v>-916</v>
      </c>
      <c r="G42" s="58"/>
      <c r="H42" s="59">
        <v>-6</v>
      </c>
    </row>
    <row r="43" spans="6:8" ht="12.75">
      <c r="F43" s="64">
        <f>SUM(F39:F42)</f>
        <v>-4709.95</v>
      </c>
      <c r="G43" s="58"/>
      <c r="H43" s="64">
        <f>SUM(H39:H42)</f>
        <v>-7969</v>
      </c>
    </row>
    <row r="44" spans="6:8" ht="12.75">
      <c r="F44" s="58"/>
      <c r="G44" s="58"/>
      <c r="H44" s="58"/>
    </row>
    <row r="45" spans="1:8" ht="12.75">
      <c r="A45" s="57" t="s">
        <v>78</v>
      </c>
      <c r="F45" s="58">
        <f>F27+F35+F43</f>
        <v>-4792.95</v>
      </c>
      <c r="G45" s="58"/>
      <c r="H45" s="58">
        <f>H27+H35+H43</f>
        <v>957</v>
      </c>
    </row>
    <row r="46" spans="6:8" ht="12.75">
      <c r="F46" s="58"/>
      <c r="G46" s="58"/>
      <c r="H46" s="58"/>
    </row>
    <row r="47" spans="1:8" ht="12.75">
      <c r="A47" s="57" t="s">
        <v>70</v>
      </c>
      <c r="F47" s="58">
        <v>-26755</v>
      </c>
      <c r="G47" s="58"/>
      <c r="H47" s="58">
        <v>-20474</v>
      </c>
    </row>
    <row r="48" spans="6:8" ht="12.75">
      <c r="F48" s="58"/>
      <c r="G48" s="58"/>
      <c r="H48" s="58"/>
    </row>
    <row r="49" spans="1:8" ht="13.5" thickBot="1">
      <c r="A49" s="57" t="s">
        <v>71</v>
      </c>
      <c r="F49" s="66">
        <f>F45+F47</f>
        <v>-31547.95</v>
      </c>
      <c r="G49" s="58"/>
      <c r="H49" s="66">
        <f>H45+H47</f>
        <v>-19517</v>
      </c>
    </row>
    <row r="50" spans="6:8" ht="12.75">
      <c r="F50" s="58"/>
      <c r="G50" s="58"/>
      <c r="H50" s="58"/>
    </row>
    <row r="51" spans="6:8" ht="12.75">
      <c r="F51" s="58"/>
      <c r="G51" s="58"/>
      <c r="H51" s="58"/>
    </row>
    <row r="52" spans="6:8" ht="12.75">
      <c r="F52" s="58"/>
      <c r="G52" s="58"/>
      <c r="H52" s="58"/>
    </row>
    <row r="53" ht="12.75">
      <c r="F53" s="67"/>
    </row>
    <row r="56" ht="12.75">
      <c r="A56" s="51" t="s">
        <v>66</v>
      </c>
    </row>
    <row r="57" ht="12.75">
      <c r="A57" s="51" t="str">
        <f>PL!A48</f>
        <v>for the year ended 30th June 2005 )</v>
      </c>
    </row>
  </sheetData>
  <printOptions/>
  <pageMargins left="1" right="0.7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BCB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BCB BHD</dc:creator>
  <cp:keywords/>
  <dc:description/>
  <cp:lastModifiedBy>zay</cp:lastModifiedBy>
  <cp:lastPrinted>2005-11-21T09:27:55Z</cp:lastPrinted>
  <dcterms:created xsi:type="dcterms:W3CDTF">2002-11-26T06:34:47Z</dcterms:created>
  <dcterms:modified xsi:type="dcterms:W3CDTF">2005-11-21T09:28:20Z</dcterms:modified>
  <cp:category/>
  <cp:version/>
  <cp:contentType/>
  <cp:contentStatus/>
</cp:coreProperties>
</file>