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state="veryHidden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Summit CD</author>
  </authors>
  <commentList>
    <comment ref="A74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<sst xmlns="http://schemas.openxmlformats.org/spreadsheetml/2006/main" count="192" uniqueCount="154">
  <si>
    <r>
      <rPr>
        <b/>
        <sz val="13"/>
        <rFont val="Times New Roman"/>
        <family val="1"/>
      </rP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</si>
  <si>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</si>
  <si>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Condensed Consolidated Cash Flow Statement</t>
  </si>
  <si>
    <t>For the year ended 31st March 2003</t>
  </si>
  <si>
    <t xml:space="preserve">12 month ended </t>
  </si>
  <si>
    <t>(RM '000)</t>
  </si>
  <si>
    <t>(Unaudited)</t>
  </si>
  <si>
    <t>(Audited)</t>
  </si>
  <si>
    <t>Operating activities</t>
  </si>
  <si>
    <t>Net Profit for the period</t>
  </si>
  <si>
    <t>Adjustment:-</t>
  </si>
  <si>
    <t xml:space="preserve">   Loss on disposal of property,</t>
  </si>
  <si>
    <t xml:space="preserve">   plant and equipment</t>
  </si>
  <si>
    <t xml:space="preserve">   Depreciation of property, plant and equipment</t>
  </si>
  <si>
    <t xml:space="preserve">   Interest income</t>
  </si>
  <si>
    <t xml:space="preserve">   Interest expense</t>
  </si>
  <si>
    <t xml:space="preserve">   Allowance for obsolete inventories</t>
  </si>
  <si>
    <t xml:space="preserve">   Allowance for doubtful debts</t>
  </si>
  <si>
    <t xml:space="preserve">   Amortisation of goodwill</t>
  </si>
  <si>
    <t xml:space="preserve">   Taxation</t>
  </si>
  <si>
    <t xml:space="preserve">   Allowance for diminution of investment</t>
  </si>
  <si>
    <t xml:space="preserve">   Unrealised exchange (gain)/loss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</si>
  <si>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</si>
  <si>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</si>
  <si>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</si>
  <si>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</si>
  <si>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</si>
  <si>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Cash generated from operations</t>
  </si>
  <si>
    <t xml:space="preserve">   Interest paid</t>
  </si>
  <si>
    <t xml:space="preserve">   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</si>
  <si>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</si>
  <si>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</si>
  <si>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</si>
  <si>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</si>
  <si>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Bonus issue expenses</t>
  </si>
  <si>
    <t xml:space="preserve">   Interest received</t>
  </si>
  <si>
    <t>Net cash used in investing activities</t>
  </si>
  <si>
    <t>Financing Activities</t>
  </si>
  <si>
    <t xml:space="preserve">   Receipt of bank borrowings</t>
  </si>
  <si>
    <t xml:space="preserve">   Repayment of bank borrowings</t>
  </si>
  <si>
    <t xml:space="preserve">   Repayment of hire purchase creditors</t>
  </si>
  <si>
    <t xml:space="preserve">   Dividend paid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</si>
  <si>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</si>
  <si>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</si>
  <si>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</si>
  <si>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</si>
  <si>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 should be read in conjunction with the</t>
  </si>
  <si>
    <t>Annual Financial Report for the year ended 31st March 2002)</t>
  </si>
  <si>
    <t>Page 4 of 13</t>
  </si>
  <si>
    <t>Condensed Consolidated Income Statements</t>
  </si>
  <si>
    <t>For the 4th Quarter Ended 31st March 2003</t>
  </si>
  <si>
    <t>The figures have not been audited</t>
  </si>
  <si>
    <t xml:space="preserve">Current </t>
  </si>
  <si>
    <t xml:space="preserve">Comparative </t>
  </si>
  <si>
    <t>Current</t>
  </si>
  <si>
    <t>Preceeding</t>
  </si>
  <si>
    <t>quarter</t>
  </si>
  <si>
    <t>12 months</t>
  </si>
  <si>
    <t xml:space="preserve">ended </t>
  </si>
  <si>
    <t>ended</t>
  </si>
  <si>
    <t>Audited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</si>
  <si>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</si>
  <si>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</si>
  <si>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</si>
  <si>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</si>
  <si>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</si>
  <si>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</si>
  <si>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</si>
  <si>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</si>
  <si>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</si>
  <si>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</si>
  <si>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</si>
  <si>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Earnings / (Loss) per share (sen)</t>
  </si>
  <si>
    <r>
      <rPr>
        <sz val="10"/>
        <rFont val="Times New Roman"/>
        <family val="1"/>
      </rPr>
      <t xml:space="preserve">   Basic </t>
    </r>
    <r>
      <rPr>
        <sz val="8"/>
        <rFont val="Times New Roman"/>
        <family val="1"/>
      </rPr>
      <t xml:space="preserve">(based on 40,000,000  </t>
    </r>
  </si>
  <si>
    <t>(2.67 sen)</t>
  </si>
  <si>
    <t>6.12 sen</t>
  </si>
  <si>
    <t>(5.32 sen)</t>
  </si>
  <si>
    <t>9.58 sen</t>
  </si>
  <si>
    <t xml:space="preserve">   ordinary shares)</t>
  </si>
  <si>
    <t xml:space="preserve">   Fully diluted</t>
  </si>
  <si>
    <t>N/A</t>
  </si>
  <si>
    <t>Note: -</t>
  </si>
  <si>
    <t xml:space="preserve">The computation on EPS for the above Quarter basis and cumulative basis is based on 40,000,000 ordinary shares. </t>
  </si>
  <si>
    <t>(The Condensed Consolidated Income Statements should be read in conjunction with the</t>
  </si>
  <si>
    <t>Page 1 of 13</t>
  </si>
  <si>
    <t>Condensed Consolidated Balance Sheet</t>
  </si>
  <si>
    <t>As at 31st March 2003</t>
  </si>
  <si>
    <t>As At End of</t>
  </si>
  <si>
    <t>As At Preceding</t>
  </si>
  <si>
    <t>Current Quarter</t>
  </si>
  <si>
    <t>Financial Year End</t>
  </si>
  <si>
    <t>RM'000</t>
  </si>
  <si>
    <t>Property, Plant &amp; Equipment</t>
  </si>
  <si>
    <t>Goodwill on consolidation</t>
  </si>
  <si>
    <t>Long Term Investments</t>
  </si>
  <si>
    <t>Current Assets</t>
  </si>
  <si>
    <t>Stocks</t>
  </si>
  <si>
    <t>Trade Debtors</t>
  </si>
  <si>
    <t>Others Debtors, Deposits and Prepayment</t>
  </si>
  <si>
    <t>Deposit with Licensed Banks</t>
  </si>
  <si>
    <t>Cash and Bank Balances</t>
  </si>
  <si>
    <t>Current Liabilities</t>
  </si>
  <si>
    <t>Trade Creditors</t>
  </si>
  <si>
    <t>Other Creditors</t>
  </si>
  <si>
    <t>Short Term Borrowings</t>
  </si>
  <si>
    <t>Provision for Taxation</t>
  </si>
  <si>
    <t>Hire Purchase Creditors</t>
  </si>
  <si>
    <t xml:space="preserve">Net Current Assets </t>
  </si>
  <si>
    <t>Share Capital</t>
  </si>
  <si>
    <t>Reserves</t>
  </si>
  <si>
    <t>Share Premium</t>
  </si>
  <si>
    <t>Revaluation Reserve</t>
  </si>
  <si>
    <t>Retained Profit</t>
  </si>
  <si>
    <t>Shareholders' Funds</t>
  </si>
  <si>
    <t>Minority Interests</t>
  </si>
  <si>
    <t>Long Term Liabilities</t>
  </si>
  <si>
    <t>Borrowings</t>
  </si>
  <si>
    <t>Deferred taxation</t>
  </si>
  <si>
    <t>Net Tangible Assets Per Share (Sen)</t>
  </si>
  <si>
    <t>125.5 sen</t>
  </si>
  <si>
    <t>133.06 sen</t>
  </si>
  <si>
    <t>Note:</t>
  </si>
  <si>
    <t xml:space="preserve">The Group has changed its accounting policy in respect to the recognition of Dividends in shareholders </t>
  </si>
  <si>
    <t>equity in compliance with the new MASB Standard 19 "Events After the Balance Sheet Date".</t>
  </si>
  <si>
    <t xml:space="preserve">The computation on NTA Per Share for both End of Current Quarter and Preceding Financial Year End  </t>
  </si>
  <si>
    <t>is based on 40,000,000 ordinary shares</t>
  </si>
  <si>
    <t xml:space="preserve">(The Condensed Consolidated Balance Sheet should be read in conjunction with the </t>
  </si>
  <si>
    <t>Page 2 of 13</t>
  </si>
  <si>
    <t>Condensed Consolidated Statements of Changes in Equity</t>
  </si>
  <si>
    <t>Non-distributable</t>
  </si>
  <si>
    <t>Distributable</t>
  </si>
  <si>
    <t>Share</t>
  </si>
  <si>
    <t>Revaluation</t>
  </si>
  <si>
    <t>Premium</t>
  </si>
  <si>
    <t>Reserve</t>
  </si>
  <si>
    <t>Retained Profits</t>
  </si>
  <si>
    <t>Total</t>
  </si>
  <si>
    <t>At 1st April 2002</t>
  </si>
  <si>
    <t>Prior year adjustment</t>
  </si>
  <si>
    <t>As restated</t>
  </si>
  <si>
    <t>Issue of share</t>
  </si>
  <si>
    <t xml:space="preserve"> - Bonus issue</t>
  </si>
  <si>
    <t>- Share issue costs</t>
  </si>
  <si>
    <t>Net loss for the year</t>
  </si>
  <si>
    <t>Dividend</t>
  </si>
  <si>
    <t>Note</t>
  </si>
  <si>
    <t>At 31st March 2003</t>
  </si>
  <si>
    <t>At 1st April 2001</t>
  </si>
  <si>
    <t>Net profit for the year</t>
  </si>
  <si>
    <t>At 31st March 2002</t>
  </si>
  <si>
    <t xml:space="preserve">The Group has changed its accounting policy in respect to the recognition of Dividends in shareholders equity in </t>
  </si>
  <si>
    <t>compliance with the new MASB Standard 19 "Events After the Balance Sheet Date".</t>
  </si>
  <si>
    <t>(The Condensed Consolidated Statements of Changes in Equity should be read in conjunction</t>
  </si>
  <si>
    <t>with the Annual Financial Report for the year ended 31st March 2002)</t>
  </si>
</sst>
</file>

<file path=xl/styles.xml><?xml version="1.0" encoding="utf-8"?>
<styleSheet xmlns="http://schemas.openxmlformats.org/spreadsheetml/2006/main">
  <numFmts count="3">
    <numFmt numFmtId="177" formatCode="_(* #,##0_);_(* \(#,##0\);_(* &quot;-&quot;??_);_(@_)"/>
    <numFmt numFmtId="178" formatCode="dd/mm/yyyy"/>
    <numFmt numFmtId="179" formatCode="_(* #,##0_);_(* \(#,##0\);_(* &quot;-&quot;_);_(@_)"/>
  </numFmts>
  <fonts count="18">
    <font>
      <sz val="10"/>
      <color indexed="8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color indexed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2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8" fontId="1" fillId="0" borderId="1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right"/>
    </xf>
    <xf numFmtId="179" fontId="13" fillId="0" borderId="0" xfId="19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0" fontId="12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4" fontId="10" fillId="0" borderId="0" xfId="0" applyNumberFormat="1" applyFont="1" applyAlignment="1">
      <alignment horizontal="right"/>
    </xf>
    <xf numFmtId="14" fontId="10" fillId="0" borderId="0" xfId="0" applyNumberFormat="1" applyFont="1" applyFill="1" applyAlignment="1">
      <alignment horizontal="right"/>
    </xf>
    <xf numFmtId="14" fontId="11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77" fontId="4" fillId="0" borderId="0" xfId="18" applyNumberFormat="1" applyFont="1" applyAlignment="1">
      <alignment/>
    </xf>
    <xf numFmtId="0" fontId="3" fillId="0" borderId="0" xfId="0" applyFont="1" applyAlignment="1">
      <alignment/>
    </xf>
    <xf numFmtId="177" fontId="4" fillId="0" borderId="2" xfId="18" applyNumberFormat="1" applyFont="1" applyBorder="1" applyAlignment="1">
      <alignment/>
    </xf>
    <xf numFmtId="177" fontId="4" fillId="0" borderId="3" xfId="18" applyNumberFormat="1" applyFont="1" applyBorder="1" applyAlignment="1">
      <alignment/>
    </xf>
    <xf numFmtId="177" fontId="4" fillId="0" borderId="1" xfId="18" applyNumberFormat="1" applyFont="1" applyBorder="1" applyAlignment="1">
      <alignment/>
    </xf>
    <xf numFmtId="177" fontId="4" fillId="0" borderId="0" xfId="18" applyNumberFormat="1" applyFont="1" applyAlignment="1">
      <alignment horizontal="right"/>
    </xf>
    <xf numFmtId="177" fontId="3" fillId="0" borderId="0" xfId="18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38" fontId="1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45</xdr:row>
      <xdr:rowOff>0</xdr:rowOff>
    </xdr:from>
    <xdr:to>
      <xdr:col>0</xdr:col>
      <xdr:colOff>609600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63</xdr:row>
      <xdr:rowOff>0</xdr:rowOff>
    </xdr:from>
    <xdr:to>
      <xdr:col>0</xdr:col>
      <xdr:colOff>152400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C74" sqref="C74"/>
    </sheetView>
  </sheetViews>
  <sheetFormatPr defaultColWidth="9.140625" defaultRowHeight="12.75" customHeight="1"/>
  <cols>
    <col min="1" max="1" width="27.7109375" style="10" customWidth="1"/>
    <col min="2" max="3" width="9.140625" style="10" customWidth="1"/>
    <col min="4" max="4" width="14.00390625" style="7" bestFit="1" customWidth="1"/>
    <col min="5" max="5" width="8.8515625" style="19" customWidth="1"/>
    <col min="6" max="6" width="14.00390625" style="7" bestFit="1" customWidth="1"/>
    <col min="7" max="16384" width="9.140625" style="10" customWidth="1"/>
  </cols>
  <sheetData>
    <row r="1" s="1" customFormat="1" ht="16.5">
      <c r="A1" s="2" t="s">
        <v>0</v>
      </c>
    </row>
    <row r="2" s="1" customFormat="1" ht="12.75">
      <c r="A2" s="3" t="s">
        <v>1</v>
      </c>
    </row>
    <row r="3" s="1" customFormat="1" ht="12.75">
      <c r="A3" s="3"/>
    </row>
    <row r="4" s="1" customFormat="1" ht="12.75">
      <c r="A4" s="3"/>
    </row>
    <row r="5" ht="12.75">
      <c r="A5" s="4" t="s">
        <v>2</v>
      </c>
    </row>
    <row r="6" ht="12.75">
      <c r="A6" s="4" t="s">
        <v>3</v>
      </c>
    </row>
    <row r="8" spans="4:6" ht="12.75">
      <c r="D8" s="5">
        <v>2003</v>
      </c>
      <c r="E8" s="6"/>
      <c r="F8" s="5">
        <v>2002</v>
      </c>
    </row>
    <row r="9" spans="4:6" ht="12.75">
      <c r="D9" s="7" t="s">
        <v>4</v>
      </c>
      <c r="F9" s="7" t="s">
        <v>4</v>
      </c>
    </row>
    <row r="10" spans="4:6" ht="12.75">
      <c r="D10" s="8">
        <v>37711</v>
      </c>
      <c r="F10" s="8">
        <v>37346</v>
      </c>
    </row>
    <row r="11" spans="4:6" ht="12.75">
      <c r="D11" s="7" t="s">
        <v>5</v>
      </c>
      <c r="F11" s="7" t="s">
        <v>5</v>
      </c>
    </row>
    <row r="12" spans="4:6" ht="12.75">
      <c r="D12" s="9" t="s">
        <v>6</v>
      </c>
      <c r="F12" s="9" t="s">
        <v>7</v>
      </c>
    </row>
    <row r="13" ht="12.75">
      <c r="A13" s="10" t="s">
        <v>8</v>
      </c>
    </row>
    <row r="14" spans="1:6" ht="12.75">
      <c r="A14" s="10" t="s">
        <v>9</v>
      </c>
      <c r="D14" s="7">
        <v>-2128</v>
      </c>
      <c r="F14" s="7">
        <v>3830</v>
      </c>
    </row>
    <row r="16" ht="12.75">
      <c r="A16" s="10" t="s">
        <v>10</v>
      </c>
    </row>
    <row r="17" spans="1:6" ht="12.75">
      <c r="A17" s="10" t="s">
        <v>11</v>
      </c>
      <c r="D17" s="7">
        <v>0</v>
      </c>
      <c r="F17" s="7">
        <v>3</v>
      </c>
    </row>
    <row r="18" ht="12.75">
      <c r="A18" s="10" t="s">
        <v>12</v>
      </c>
    </row>
    <row r="19" spans="1:6" ht="12.75">
      <c r="A19" s="11" t="s">
        <v>13</v>
      </c>
      <c r="D19" s="7">
        <v>5018</v>
      </c>
      <c r="F19" s="7">
        <v>4358</v>
      </c>
    </row>
    <row r="20" spans="1:6" ht="12.75">
      <c r="A20" s="11" t="s">
        <v>14</v>
      </c>
      <c r="D20" s="7">
        <v>-310</v>
      </c>
      <c r="F20" s="7">
        <v>-313</v>
      </c>
    </row>
    <row r="21" spans="1:6" ht="12.75">
      <c r="A21" s="11" t="s">
        <v>15</v>
      </c>
      <c r="D21" s="7">
        <v>552</v>
      </c>
      <c r="F21" s="7">
        <v>692</v>
      </c>
    </row>
    <row r="22" spans="1:6" ht="12.75">
      <c r="A22" s="11" t="s">
        <v>16</v>
      </c>
      <c r="D22" s="7">
        <v>70</v>
      </c>
      <c r="F22" s="7">
        <v>0</v>
      </c>
    </row>
    <row r="23" spans="1:6" ht="12.75">
      <c r="A23" s="11" t="s">
        <v>17</v>
      </c>
      <c r="D23" s="7">
        <v>974</v>
      </c>
      <c r="F23" s="7">
        <v>0</v>
      </c>
    </row>
    <row r="24" spans="1:6" ht="12.75">
      <c r="A24" s="11" t="s">
        <v>18</v>
      </c>
      <c r="D24" s="7">
        <v>76</v>
      </c>
      <c r="F24" s="7">
        <v>44</v>
      </c>
    </row>
    <row r="25" spans="1:6" ht="12.75">
      <c r="A25" s="11" t="s">
        <v>19</v>
      </c>
      <c r="D25" s="7">
        <v>-377</v>
      </c>
      <c r="F25" s="7">
        <v>2579</v>
      </c>
    </row>
    <row r="26" spans="1:6" ht="12.75">
      <c r="A26" s="10" t="s">
        <v>20</v>
      </c>
      <c r="D26" s="7">
        <v>14</v>
      </c>
      <c r="F26" s="7">
        <v>0</v>
      </c>
    </row>
    <row r="27" spans="1:6" ht="12.75">
      <c r="A27" s="10" t="s">
        <v>21</v>
      </c>
      <c r="D27" s="12">
        <v>-15</v>
      </c>
      <c r="F27" s="12">
        <v>-33</v>
      </c>
    </row>
    <row r="28" spans="4:6" ht="12.75">
      <c r="D28" s="13">
        <f>SUM(D17:D27)</f>
        <v>6002</v>
      </c>
      <c r="F28" s="7">
        <f>SUM(F17:F27)</f>
        <v>7330</v>
      </c>
    </row>
    <row r="29" spans="4:6" ht="12.75">
      <c r="D29" s="13"/>
      <c r="F29" s="13"/>
    </row>
    <row r="30" spans="1:6" ht="12.75">
      <c r="A30" s="10" t="s">
        <v>22</v>
      </c>
      <c r="D30" s="13">
        <f>+D14+D28</f>
        <v>3874</v>
      </c>
      <c r="E30" s="14"/>
      <c r="F30" s="13">
        <f>+F14+F28</f>
        <v>11160</v>
      </c>
    </row>
    <row r="32" ht="12.75">
      <c r="A32" s="10" t="s">
        <v>23</v>
      </c>
    </row>
    <row r="33" spans="1:6" ht="12.75">
      <c r="A33" s="10" t="s">
        <v>24</v>
      </c>
      <c r="D33" s="7">
        <v>743</v>
      </c>
      <c r="F33" s="7">
        <v>405</v>
      </c>
    </row>
    <row r="34" spans="1:6" ht="12.75">
      <c r="A34" s="10" t="s">
        <v>25</v>
      </c>
      <c r="D34" s="7">
        <v>105</v>
      </c>
      <c r="F34" s="7">
        <v>-1759</v>
      </c>
    </row>
    <row r="35" spans="1:6" ht="12.75">
      <c r="A35" s="10" t="s">
        <v>26</v>
      </c>
      <c r="D35" s="12">
        <v>1990</v>
      </c>
      <c r="F35" s="12">
        <v>-1472</v>
      </c>
    </row>
    <row r="36" spans="4:6" ht="12.75">
      <c r="D36" s="7">
        <f>SUM(D33:D35)</f>
        <v>2838</v>
      </c>
      <c r="F36" s="7">
        <f>SUM(F33:F35)</f>
        <v>-2826</v>
      </c>
    </row>
    <row r="38" spans="1:6" ht="12.75">
      <c r="A38" s="10" t="s">
        <v>27</v>
      </c>
      <c r="D38" s="7">
        <f>+D30+D36</f>
        <v>6712</v>
      </c>
      <c r="F38" s="7">
        <f>+F30+F36</f>
        <v>8334</v>
      </c>
    </row>
    <row r="39" spans="1:6" ht="12.75">
      <c r="A39" s="10" t="s">
        <v>28</v>
      </c>
      <c r="D39" s="7">
        <v>-552</v>
      </c>
      <c r="F39" s="7">
        <v>-692</v>
      </c>
    </row>
    <row r="40" spans="1:6" ht="12.75">
      <c r="A40" s="10" t="s">
        <v>29</v>
      </c>
      <c r="D40" s="7">
        <v>-1081</v>
      </c>
      <c r="F40" s="7">
        <v>-1421</v>
      </c>
    </row>
    <row r="42" spans="1:6" ht="12.75">
      <c r="A42" s="10" t="s">
        <v>30</v>
      </c>
      <c r="D42" s="15">
        <f>SUM(D38:D41)</f>
        <v>5079</v>
      </c>
      <c r="F42" s="15">
        <f>SUM(F38:F41)</f>
        <v>6221</v>
      </c>
    </row>
    <row r="44" ht="12.75">
      <c r="A44" s="10" t="s">
        <v>31</v>
      </c>
    </row>
    <row r="45" spans="1:6" ht="12.75">
      <c r="A45" s="10" t="s">
        <v>32</v>
      </c>
      <c r="D45" s="7">
        <v>-1208</v>
      </c>
      <c r="F45" s="7">
        <v>-2241</v>
      </c>
    </row>
    <row r="46" spans="1:6" ht="12.75">
      <c r="A46" s="10" t="s">
        <v>33</v>
      </c>
      <c r="D46" s="7">
        <v>0</v>
      </c>
      <c r="F46" s="7">
        <v>5</v>
      </c>
    </row>
    <row r="47" ht="12.75">
      <c r="A47" s="10" t="s">
        <v>12</v>
      </c>
    </row>
    <row r="48" spans="1:6" ht="12.75">
      <c r="A48" s="10" t="s">
        <v>34</v>
      </c>
      <c r="D48" s="7">
        <v>-84</v>
      </c>
      <c r="F48" s="7">
        <v>0</v>
      </c>
    </row>
    <row r="49" spans="1:6" ht="12.75">
      <c r="A49" s="11" t="s">
        <v>35</v>
      </c>
      <c r="D49" s="12">
        <v>309</v>
      </c>
      <c r="F49" s="12">
        <v>313</v>
      </c>
    </row>
    <row r="50" spans="1:6" ht="12.75">
      <c r="A50" s="10" t="s">
        <v>36</v>
      </c>
      <c r="D50" s="7">
        <f>SUM(D45:D49)</f>
        <v>-983</v>
      </c>
      <c r="F50" s="7">
        <f>SUM(F45:F49)</f>
        <v>-1923</v>
      </c>
    </row>
    <row r="52" ht="12.75">
      <c r="A52" s="10" t="s">
        <v>37</v>
      </c>
    </row>
    <row r="53" spans="1:6" ht="12.75">
      <c r="A53" s="10" t="s">
        <v>38</v>
      </c>
      <c r="D53" s="7">
        <v>6937</v>
      </c>
      <c r="F53" s="7">
        <v>2097</v>
      </c>
    </row>
    <row r="54" spans="1:6" ht="12.75">
      <c r="A54" s="10" t="s">
        <v>39</v>
      </c>
      <c r="D54" s="7">
        <v>-9343</v>
      </c>
      <c r="F54" s="7">
        <v>-3069</v>
      </c>
    </row>
    <row r="55" spans="1:6" ht="12.75">
      <c r="A55" s="10" t="s">
        <v>40</v>
      </c>
      <c r="D55" s="7">
        <v>-1623</v>
      </c>
      <c r="F55" s="7">
        <v>-1194</v>
      </c>
    </row>
    <row r="56" spans="1:6" ht="12.75">
      <c r="A56" s="10" t="s">
        <v>41</v>
      </c>
      <c r="D56" s="12">
        <v>-900</v>
      </c>
      <c r="F56" s="12">
        <v>-1500</v>
      </c>
    </row>
    <row r="57" spans="1:6" ht="12.75">
      <c r="A57" s="10" t="s">
        <v>42</v>
      </c>
      <c r="D57" s="7">
        <f>SUM(D53:D56)</f>
        <v>-4929</v>
      </c>
      <c r="F57" s="7">
        <f>SUM(F53:F56)</f>
        <v>-3666</v>
      </c>
    </row>
    <row r="59" spans="1:6" ht="12.75">
      <c r="A59" s="10" t="s">
        <v>43</v>
      </c>
      <c r="D59" s="7">
        <f>+D42+D50+D57</f>
        <v>-833</v>
      </c>
      <c r="F59" s="7">
        <f>+F42+F50+F57</f>
        <v>632</v>
      </c>
    </row>
    <row r="61" spans="1:6" ht="12.75">
      <c r="A61" s="10" t="s">
        <v>44</v>
      </c>
      <c r="D61" s="7">
        <v>10578</v>
      </c>
      <c r="F61" s="7">
        <v>9946</v>
      </c>
    </row>
    <row r="63" spans="1:6" ht="12.75">
      <c r="A63" s="10" t="s">
        <v>45</v>
      </c>
      <c r="D63" s="15">
        <f>SUM(D59:D61)</f>
        <v>9745</v>
      </c>
      <c r="F63" s="15">
        <f>SUM(F59:F61)</f>
        <v>10578</v>
      </c>
    </row>
    <row r="65" spans="4:6" ht="12.75">
      <c r="D65" s="16"/>
      <c r="F65" s="16"/>
    </row>
    <row r="66" spans="1:6" ht="12.75">
      <c r="A66" s="4" t="s">
        <v>46</v>
      </c>
      <c r="D66" s="17"/>
      <c r="F66" s="17"/>
    </row>
    <row r="67" ht="12.75">
      <c r="A67" s="4" t="s">
        <v>47</v>
      </c>
    </row>
    <row r="68" spans="1:7" ht="12.75">
      <c r="A68" s="18"/>
      <c r="F68" s="7" t="s">
        <v>48</v>
      </c>
      <c r="G68" s="7"/>
    </row>
    <row r="70" ht="12.75">
      <c r="A70" s="18"/>
    </row>
    <row r="74" ht="12.75"/>
  </sheetData>
  <printOptions/>
  <pageMargins left="0.75" right="0.5" top="0.5" bottom="1" header="0.5" footer="0.5"/>
  <pageSetup fitToHeight="1" fitToWidth="1" horizontalDpi="180" verticalDpi="18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48" sqref="C48"/>
    </sheetView>
  </sheetViews>
  <sheetFormatPr defaultColWidth="9.140625" defaultRowHeight="12.75" customHeight="1"/>
  <cols>
    <col min="1" max="2" width="9.140625" style="10" customWidth="1"/>
    <col min="3" max="3" width="11.00390625" style="10" customWidth="1"/>
    <col min="4" max="4" width="9.140625" style="44" customWidth="1"/>
    <col min="5" max="5" width="4.421875" style="44" customWidth="1"/>
    <col min="6" max="6" width="11.7109375" style="45" bestFit="1" customWidth="1"/>
    <col min="7" max="7" width="4.00390625" style="44" customWidth="1"/>
    <col min="8" max="8" width="10.00390625" style="45" bestFit="1" customWidth="1"/>
    <col min="9" max="9" width="4.140625" style="45" customWidth="1"/>
    <col min="10" max="10" width="10.28125" style="45" bestFit="1" customWidth="1"/>
    <col min="11" max="16384" width="9.140625" style="10" customWidth="1"/>
  </cols>
  <sheetData>
    <row r="1" spans="1:10" s="1" customFormat="1" ht="16.5">
      <c r="A1" s="2" t="s">
        <v>0</v>
      </c>
      <c r="F1" s="20"/>
      <c r="H1" s="20"/>
      <c r="I1" s="20"/>
      <c r="J1" s="20"/>
    </row>
    <row r="2" spans="1:10" s="1" customFormat="1" ht="12.75">
      <c r="A2" s="3" t="s">
        <v>1</v>
      </c>
      <c r="F2" s="20"/>
      <c r="H2" s="20"/>
      <c r="I2" s="20"/>
      <c r="J2" s="20"/>
    </row>
    <row r="3" spans="1:10" s="1" customFormat="1" ht="12.75">
      <c r="A3" s="3"/>
      <c r="F3" s="20"/>
      <c r="H3" s="20"/>
      <c r="I3" s="20"/>
      <c r="J3" s="20"/>
    </row>
    <row r="4" spans="1:10" s="1" customFormat="1" ht="12.75">
      <c r="A4" s="3"/>
      <c r="F4" s="20"/>
      <c r="H4" s="20"/>
      <c r="I4" s="20"/>
      <c r="J4" s="20"/>
    </row>
    <row r="5" ht="12.75">
      <c r="A5" s="4" t="s">
        <v>49</v>
      </c>
    </row>
    <row r="6" ht="12.75">
      <c r="A6" s="4" t="s">
        <v>50</v>
      </c>
    </row>
    <row r="7" ht="12.75">
      <c r="A7" s="10" t="s">
        <v>51</v>
      </c>
    </row>
    <row r="9" spans="4:10" ht="12.75">
      <c r="D9" s="21" t="s">
        <v>52</v>
      </c>
      <c r="F9" s="22" t="s">
        <v>53</v>
      </c>
      <c r="H9" s="22" t="s">
        <v>54</v>
      </c>
      <c r="J9" s="22" t="s">
        <v>55</v>
      </c>
    </row>
    <row r="10" spans="4:10" ht="12.75">
      <c r="D10" s="21" t="s">
        <v>56</v>
      </c>
      <c r="F10" s="22" t="s">
        <v>56</v>
      </c>
      <c r="H10" s="22" t="s">
        <v>57</v>
      </c>
      <c r="J10" s="22" t="s">
        <v>57</v>
      </c>
    </row>
    <row r="11" spans="4:10" ht="12.75">
      <c r="D11" s="21" t="s">
        <v>58</v>
      </c>
      <c r="F11" s="22" t="s">
        <v>58</v>
      </c>
      <c r="H11" s="22" t="s">
        <v>59</v>
      </c>
      <c r="J11" s="22" t="s">
        <v>59</v>
      </c>
    </row>
    <row r="12" spans="4:10" ht="12.75">
      <c r="D12" s="23">
        <v>37711</v>
      </c>
      <c r="F12" s="24">
        <v>37346</v>
      </c>
      <c r="H12" s="24">
        <v>37711</v>
      </c>
      <c r="J12" s="24">
        <v>37346</v>
      </c>
    </row>
    <row r="13" spans="4:10" ht="12.75">
      <c r="D13" s="25"/>
      <c r="E13" s="26"/>
      <c r="F13" s="26"/>
      <c r="G13" s="26"/>
      <c r="H13" s="26"/>
      <c r="J13" s="27" t="s">
        <v>60</v>
      </c>
    </row>
    <row r="14" spans="4:10" ht="12.75">
      <c r="D14" s="28"/>
      <c r="F14" s="29"/>
      <c r="H14" s="29"/>
      <c r="J14" s="10"/>
    </row>
    <row r="15" spans="4:10" ht="12.75">
      <c r="D15" s="21" t="s">
        <v>61</v>
      </c>
      <c r="F15" s="22" t="s">
        <v>61</v>
      </c>
      <c r="H15" s="22" t="s">
        <v>61</v>
      </c>
      <c r="J15" s="22" t="s">
        <v>61</v>
      </c>
    </row>
    <row r="17" spans="1:10" ht="12.75">
      <c r="A17" s="30" t="s">
        <v>62</v>
      </c>
      <c r="B17" s="30"/>
      <c r="D17" s="31">
        <v>9218</v>
      </c>
      <c r="E17" s="31"/>
      <c r="F17" s="32">
        <v>6822</v>
      </c>
      <c r="G17" s="31"/>
      <c r="H17" s="32">
        <v>36486</v>
      </c>
      <c r="I17" s="32"/>
      <c r="J17" s="32">
        <v>33581</v>
      </c>
    </row>
    <row r="18" spans="1:10" ht="12.75">
      <c r="A18" s="30"/>
      <c r="B18" s="30"/>
      <c r="D18" s="31"/>
      <c r="E18" s="31"/>
      <c r="F18" s="32"/>
      <c r="G18" s="31"/>
      <c r="H18" s="32"/>
      <c r="I18" s="32"/>
      <c r="J18" s="32"/>
    </row>
    <row r="19" spans="1:10" ht="12.75">
      <c r="A19" s="30" t="s">
        <v>63</v>
      </c>
      <c r="B19" s="30"/>
      <c r="D19" s="31">
        <v>-10790</v>
      </c>
      <c r="E19" s="31"/>
      <c r="F19" s="32">
        <v>-6950</v>
      </c>
      <c r="G19" s="31"/>
      <c r="H19" s="32">
        <v>-38964</v>
      </c>
      <c r="I19" s="32"/>
      <c r="J19" s="32">
        <v>-31092</v>
      </c>
    </row>
    <row r="20" spans="1:10" ht="12.75">
      <c r="A20" s="30"/>
      <c r="B20" s="30"/>
      <c r="D20" s="31"/>
      <c r="E20" s="31"/>
      <c r="F20" s="32"/>
      <c r="G20" s="31"/>
      <c r="H20" s="32"/>
      <c r="I20" s="32"/>
      <c r="J20" s="32"/>
    </row>
    <row r="21" spans="1:10" ht="12.75">
      <c r="A21" s="30" t="s">
        <v>64</v>
      </c>
      <c r="B21" s="30"/>
      <c r="D21" s="31">
        <v>24</v>
      </c>
      <c r="E21" s="31"/>
      <c r="F21" s="32">
        <v>4511</v>
      </c>
      <c r="G21" s="31"/>
      <c r="H21" s="32">
        <v>525</v>
      </c>
      <c r="I21" s="32"/>
      <c r="J21" s="32">
        <v>4612</v>
      </c>
    </row>
    <row r="22" spans="1:10" ht="12.75">
      <c r="A22" s="30"/>
      <c r="B22" s="30"/>
      <c r="D22" s="33"/>
      <c r="E22" s="33"/>
      <c r="F22" s="34"/>
      <c r="G22" s="33"/>
      <c r="H22" s="34"/>
      <c r="I22" s="34"/>
      <c r="J22" s="34"/>
    </row>
    <row r="23" spans="1:10" ht="12.75">
      <c r="A23" s="30" t="s">
        <v>65</v>
      </c>
      <c r="B23" s="30"/>
      <c r="D23" s="31">
        <f>SUM(D17:D22)</f>
        <v>-1548</v>
      </c>
      <c r="E23" s="31"/>
      <c r="F23" s="32">
        <f>SUM(F17:F21)</f>
        <v>4383</v>
      </c>
      <c r="G23" s="31"/>
      <c r="H23" s="32">
        <f>SUM(H15:H22)</f>
        <v>-1953</v>
      </c>
      <c r="I23" s="32"/>
      <c r="J23" s="32">
        <f>SUM(J17:J21)</f>
        <v>7101</v>
      </c>
    </row>
    <row r="24" spans="1:10" ht="12.75">
      <c r="A24" s="30"/>
      <c r="B24" s="30"/>
      <c r="D24" s="31"/>
      <c r="E24" s="31"/>
      <c r="F24" s="32"/>
      <c r="G24" s="31"/>
      <c r="H24" s="32"/>
      <c r="I24" s="32"/>
      <c r="J24" s="32"/>
    </row>
    <row r="25" spans="1:10" ht="12.75">
      <c r="A25" s="30" t="s">
        <v>66</v>
      </c>
      <c r="B25" s="30"/>
      <c r="D25" s="31">
        <v>-73</v>
      </c>
      <c r="E25" s="31"/>
      <c r="F25" s="32">
        <v>-177</v>
      </c>
      <c r="G25" s="31"/>
      <c r="H25" s="32">
        <v>-552</v>
      </c>
      <c r="I25" s="32"/>
      <c r="J25" s="32">
        <v>-692</v>
      </c>
    </row>
    <row r="26" spans="1:10" ht="12.75">
      <c r="A26" s="30"/>
      <c r="B26" s="30"/>
      <c r="D26" s="33"/>
      <c r="E26" s="33"/>
      <c r="F26" s="34"/>
      <c r="G26" s="33"/>
      <c r="H26" s="34"/>
      <c r="I26" s="34"/>
      <c r="J26" s="34"/>
    </row>
    <row r="27" spans="1:10" ht="12.75">
      <c r="A27" s="30" t="s">
        <v>67</v>
      </c>
      <c r="B27" s="30"/>
      <c r="D27" s="31">
        <f>SUM(D23:D26)</f>
        <v>-1621</v>
      </c>
      <c r="E27" s="31"/>
      <c r="F27" s="32">
        <f>SUM(F23:F26)</f>
        <v>4206</v>
      </c>
      <c r="G27" s="31"/>
      <c r="H27" s="32">
        <f>SUM(H23:H26)</f>
        <v>-2505</v>
      </c>
      <c r="I27" s="32"/>
      <c r="J27" s="32">
        <f>SUM(J23:J26)</f>
        <v>6409</v>
      </c>
    </row>
    <row r="28" spans="1:10" ht="12.75">
      <c r="A28" s="30"/>
      <c r="B28" s="30"/>
      <c r="D28" s="31"/>
      <c r="E28" s="31"/>
      <c r="F28" s="32"/>
      <c r="G28" s="31"/>
      <c r="H28" s="32"/>
      <c r="I28" s="32"/>
      <c r="J28" s="32"/>
    </row>
    <row r="29" spans="1:10" ht="12.75">
      <c r="A29" s="30" t="s">
        <v>68</v>
      </c>
      <c r="B29" s="30"/>
      <c r="D29" s="31">
        <v>553</v>
      </c>
      <c r="E29" s="31"/>
      <c r="F29" s="32">
        <v>-1757</v>
      </c>
      <c r="G29" s="31"/>
      <c r="H29" s="32">
        <v>377</v>
      </c>
      <c r="I29" s="32"/>
      <c r="J29" s="32">
        <v>-2579</v>
      </c>
    </row>
    <row r="30" spans="1:10" ht="12.75">
      <c r="A30" s="30"/>
      <c r="B30" s="30"/>
      <c r="D30" s="33"/>
      <c r="E30" s="33"/>
      <c r="F30" s="34"/>
      <c r="G30" s="33"/>
      <c r="H30" s="34"/>
      <c r="I30" s="34"/>
      <c r="J30" s="34"/>
    </row>
    <row r="31" spans="1:10" ht="12.75">
      <c r="A31" s="30" t="s">
        <v>69</v>
      </c>
      <c r="B31" s="30"/>
      <c r="D31" s="31">
        <f>SUM(D27:D30)</f>
        <v>-1068</v>
      </c>
      <c r="E31" s="31"/>
      <c r="F31" s="32">
        <f>SUM(F27:F30)</f>
        <v>2449</v>
      </c>
      <c r="G31" s="31"/>
      <c r="H31" s="32">
        <f>SUM(H27:H30)</f>
        <v>-2128</v>
      </c>
      <c r="I31" s="32"/>
      <c r="J31" s="32">
        <f>SUM(J27:J30)</f>
        <v>3830</v>
      </c>
    </row>
    <row r="32" spans="1:10" ht="12.75">
      <c r="A32" s="30"/>
      <c r="B32" s="30"/>
      <c r="D32" s="31"/>
      <c r="E32" s="31"/>
      <c r="F32" s="32"/>
      <c r="G32" s="31"/>
      <c r="H32" s="32"/>
      <c r="I32" s="32"/>
      <c r="J32" s="32"/>
    </row>
    <row r="33" spans="1:10" ht="12.75">
      <c r="A33" s="30" t="s">
        <v>70</v>
      </c>
      <c r="B33" s="30"/>
      <c r="D33" s="35">
        <v>0</v>
      </c>
      <c r="E33" s="35"/>
      <c r="F33" s="36">
        <v>0</v>
      </c>
      <c r="G33" s="35"/>
      <c r="H33" s="36">
        <v>0</v>
      </c>
      <c r="I33" s="36"/>
      <c r="J33" s="36">
        <v>0</v>
      </c>
    </row>
    <row r="34" spans="1:10" ht="12.75">
      <c r="A34" s="30"/>
      <c r="B34" s="30"/>
      <c r="D34" s="35"/>
      <c r="E34" s="35"/>
      <c r="F34" s="36"/>
      <c r="G34" s="35"/>
      <c r="H34" s="36"/>
      <c r="I34" s="36"/>
      <c r="J34" s="36"/>
    </row>
    <row r="35" spans="1:10" ht="13.5" thickBot="1">
      <c r="A35" s="30" t="s">
        <v>71</v>
      </c>
      <c r="B35" s="30"/>
      <c r="D35" s="37">
        <f>SUM(D31:D34)</f>
        <v>-1068</v>
      </c>
      <c r="E35" s="37"/>
      <c r="F35" s="38">
        <f>SUM(F31:F34)</f>
        <v>2449</v>
      </c>
      <c r="G35" s="37"/>
      <c r="H35" s="38">
        <f>SUM(H31:H34)</f>
        <v>-2128</v>
      </c>
      <c r="I35" s="38"/>
      <c r="J35" s="38">
        <f>SUM(J31:J34)</f>
        <v>3830</v>
      </c>
    </row>
    <row r="36" spans="1:2" ht="13.5" thickTop="1">
      <c r="A36" s="30"/>
      <c r="B36" s="30"/>
    </row>
    <row r="37" spans="1:2" ht="12.75">
      <c r="A37" s="30"/>
      <c r="B37" s="30"/>
    </row>
    <row r="38" spans="1:2" ht="12.75">
      <c r="A38" s="30" t="s">
        <v>72</v>
      </c>
      <c r="B38" s="30"/>
    </row>
    <row r="39" spans="1:10" ht="12.75">
      <c r="A39" s="10" t="s">
        <v>73</v>
      </c>
      <c r="D39" s="21" t="s">
        <v>74</v>
      </c>
      <c r="E39" s="21"/>
      <c r="F39" s="22" t="s">
        <v>75</v>
      </c>
      <c r="G39" s="21"/>
      <c r="H39" s="22" t="s">
        <v>76</v>
      </c>
      <c r="I39" s="22"/>
      <c r="J39" s="22" t="s">
        <v>77</v>
      </c>
    </row>
    <row r="40" spans="1:10" ht="12.75">
      <c r="A40" s="18" t="s">
        <v>78</v>
      </c>
      <c r="D40" s="21"/>
      <c r="E40" s="21"/>
      <c r="F40" s="22"/>
      <c r="G40" s="21"/>
      <c r="H40" s="22"/>
      <c r="I40" s="22"/>
      <c r="J40" s="22"/>
    </row>
    <row r="41" spans="1:10" ht="13.5" thickBot="1">
      <c r="A41" s="10" t="s">
        <v>79</v>
      </c>
      <c r="D41" s="39" t="s">
        <v>80</v>
      </c>
      <c r="E41" s="39"/>
      <c r="F41" s="40" t="s">
        <v>80</v>
      </c>
      <c r="G41" s="39"/>
      <c r="H41" s="40" t="s">
        <v>80</v>
      </c>
      <c r="I41" s="40"/>
      <c r="J41" s="40" t="s">
        <v>80</v>
      </c>
    </row>
    <row r="42" ht="13.5" thickTop="1"/>
    <row r="44" ht="12.75">
      <c r="A44" s="41" t="s">
        <v>81</v>
      </c>
    </row>
    <row r="45" ht="12.75">
      <c r="A45" s="41" t="s">
        <v>82</v>
      </c>
    </row>
    <row r="46" ht="12.75">
      <c r="A46" s="4"/>
    </row>
    <row r="55" ht="12.75">
      <c r="A55" s="41" t="s">
        <v>83</v>
      </c>
    </row>
    <row r="56" ht="12.75">
      <c r="A56" s="41" t="s">
        <v>47</v>
      </c>
    </row>
    <row r="57" ht="12.75">
      <c r="J57" s="42" t="s">
        <v>84</v>
      </c>
    </row>
    <row r="59" ht="12.75">
      <c r="J59" s="43"/>
    </row>
  </sheetData>
  <mergeCells count="1">
    <mergeCell ref="D13:H13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E60" sqref="E60"/>
    </sheetView>
  </sheetViews>
  <sheetFormatPr defaultColWidth="9.140625" defaultRowHeight="12.75" customHeight="1"/>
  <cols>
    <col min="1" max="1" width="2.28125" style="1" customWidth="1"/>
    <col min="2" max="2" width="9.140625" style="1" customWidth="1"/>
    <col min="3" max="3" width="20.7109375" style="1" customWidth="1"/>
    <col min="4" max="4" width="8.8515625" style="1" customWidth="1"/>
    <col min="5" max="5" width="15.7109375" style="1" customWidth="1"/>
    <col min="6" max="6" width="6.7109375" style="1" customWidth="1"/>
    <col min="7" max="7" width="15.7109375" style="1" customWidth="1"/>
    <col min="8" max="16384" width="9.140625" style="1" customWidth="1"/>
  </cols>
  <sheetData>
    <row r="1" ht="16.5">
      <c r="A1" s="2" t="s">
        <v>0</v>
      </c>
    </row>
    <row r="2" ht="12.75">
      <c r="A2" s="3" t="s">
        <v>1</v>
      </c>
    </row>
    <row r="3" ht="12.75">
      <c r="A3" s="3"/>
    </row>
    <row r="4" ht="12.75">
      <c r="A4" s="46" t="s">
        <v>85</v>
      </c>
    </row>
    <row r="5" ht="12.75">
      <c r="A5" s="46" t="s">
        <v>86</v>
      </c>
    </row>
    <row r="6" ht="12.75">
      <c r="A6" s="10" t="s">
        <v>51</v>
      </c>
    </row>
    <row r="8" spans="5:7" s="10" customFormat="1" ht="12.75">
      <c r="E8" s="47" t="s">
        <v>87</v>
      </c>
      <c r="F8" s="48"/>
      <c r="G8" s="47" t="s">
        <v>88</v>
      </c>
    </row>
    <row r="9" spans="5:7" s="10" customFormat="1" ht="12.75">
      <c r="E9" s="47" t="s">
        <v>89</v>
      </c>
      <c r="F9" s="48"/>
      <c r="G9" s="47" t="s">
        <v>90</v>
      </c>
    </row>
    <row r="10" spans="5:7" s="10" customFormat="1" ht="12.75">
      <c r="E10" s="49">
        <v>37711</v>
      </c>
      <c r="F10" s="50"/>
      <c r="G10" s="49">
        <v>37346</v>
      </c>
    </row>
    <row r="11" spans="5:7" s="10" customFormat="1" ht="12.75">
      <c r="E11" s="47" t="s">
        <v>91</v>
      </c>
      <c r="F11" s="48"/>
      <c r="G11" s="47" t="s">
        <v>91</v>
      </c>
    </row>
    <row r="12" spans="5:7" s="10" customFormat="1" ht="12.75">
      <c r="E12" s="51"/>
      <c r="F12" s="51"/>
      <c r="G12" s="51" t="s">
        <v>7</v>
      </c>
    </row>
    <row r="13" spans="5:7" s="10" customFormat="1" ht="12.75">
      <c r="E13" s="48"/>
      <c r="F13" s="48"/>
      <c r="G13" s="51"/>
    </row>
    <row r="14" spans="1:7" s="10" customFormat="1" ht="12.75">
      <c r="A14" s="52" t="s">
        <v>92</v>
      </c>
      <c r="B14" s="52"/>
      <c r="C14" s="52"/>
      <c r="D14" s="52"/>
      <c r="E14" s="53">
        <v>39724</v>
      </c>
      <c r="F14" s="53"/>
      <c r="G14" s="53">
        <v>41489</v>
      </c>
    </row>
    <row r="15" spans="1:7" s="10" customFormat="1" ht="5.25" customHeight="1">
      <c r="A15" s="52"/>
      <c r="B15" s="52"/>
      <c r="C15" s="52"/>
      <c r="D15" s="52"/>
      <c r="E15" s="53"/>
      <c r="F15" s="53"/>
      <c r="G15" s="53"/>
    </row>
    <row r="16" spans="1:7" ht="12.75">
      <c r="A16" s="52" t="s">
        <v>93</v>
      </c>
      <c r="B16" s="52"/>
      <c r="C16" s="52"/>
      <c r="D16" s="52"/>
      <c r="E16" s="53">
        <v>955</v>
      </c>
      <c r="F16" s="53"/>
      <c r="G16" s="53">
        <v>1032</v>
      </c>
    </row>
    <row r="17" spans="1:7" s="10" customFormat="1" ht="6.75" customHeight="1">
      <c r="A17" s="52"/>
      <c r="B17" s="52"/>
      <c r="C17" s="52"/>
      <c r="D17" s="52"/>
      <c r="E17" s="53"/>
      <c r="F17" s="53"/>
      <c r="G17" s="53"/>
    </row>
    <row r="18" spans="1:7" s="10" customFormat="1" ht="12.75">
      <c r="A18" s="52" t="s">
        <v>94</v>
      </c>
      <c r="B18" s="52"/>
      <c r="C18" s="52"/>
      <c r="D18" s="52"/>
      <c r="E18" s="53">
        <v>16</v>
      </c>
      <c r="F18" s="53"/>
      <c r="G18" s="53">
        <v>30</v>
      </c>
    </row>
    <row r="19" spans="1:7" s="10" customFormat="1" ht="6.75" customHeight="1">
      <c r="A19" s="52"/>
      <c r="B19" s="52"/>
      <c r="C19" s="52"/>
      <c r="D19" s="52"/>
      <c r="E19" s="53"/>
      <c r="F19" s="53"/>
      <c r="G19" s="53"/>
    </row>
    <row r="20" spans="1:7" s="10" customFormat="1" ht="12.75">
      <c r="A20" s="52" t="s">
        <v>95</v>
      </c>
      <c r="B20" s="52"/>
      <c r="C20" s="52"/>
      <c r="D20" s="52"/>
      <c r="E20" s="53"/>
      <c r="F20" s="53"/>
      <c r="G20" s="53"/>
    </row>
    <row r="21" spans="1:7" s="10" customFormat="1" ht="12.75">
      <c r="A21" s="52"/>
      <c r="B21" s="54" t="s">
        <v>96</v>
      </c>
      <c r="C21" s="52"/>
      <c r="D21" s="52"/>
      <c r="E21" s="53">
        <v>2760</v>
      </c>
      <c r="F21" s="53"/>
      <c r="G21" s="53">
        <v>3573</v>
      </c>
    </row>
    <row r="22" spans="1:7" s="10" customFormat="1" ht="12.75">
      <c r="A22" s="52"/>
      <c r="B22" s="54" t="s">
        <v>97</v>
      </c>
      <c r="C22" s="52"/>
      <c r="D22" s="52"/>
      <c r="E22" s="53">
        <v>12073</v>
      </c>
      <c r="F22" s="53"/>
      <c r="G22" s="53">
        <v>11157</v>
      </c>
    </row>
    <row r="23" spans="1:7" s="10" customFormat="1" ht="12.75">
      <c r="A23" s="52"/>
      <c r="B23" s="54" t="s">
        <v>98</v>
      </c>
      <c r="C23" s="52"/>
      <c r="D23" s="52"/>
      <c r="E23" s="53">
        <v>3050</v>
      </c>
      <c r="F23" s="53"/>
      <c r="G23" s="53">
        <v>4681</v>
      </c>
    </row>
    <row r="24" spans="1:7" s="10" customFormat="1" ht="12.75">
      <c r="A24" s="52"/>
      <c r="B24" s="54" t="s">
        <v>99</v>
      </c>
      <c r="C24" s="52"/>
      <c r="D24" s="52"/>
      <c r="E24" s="53">
        <v>8691</v>
      </c>
      <c r="F24" s="53"/>
      <c r="G24" s="53">
        <v>9373</v>
      </c>
    </row>
    <row r="25" spans="1:7" s="10" customFormat="1" ht="12.75">
      <c r="A25" s="52"/>
      <c r="B25" s="54" t="s">
        <v>100</v>
      </c>
      <c r="C25" s="52"/>
      <c r="D25" s="52"/>
      <c r="E25" s="53">
        <v>1363</v>
      </c>
      <c r="F25" s="53"/>
      <c r="G25" s="53">
        <f>1693</f>
        <v>1693</v>
      </c>
    </row>
    <row r="26" spans="1:7" s="10" customFormat="1" ht="12.75">
      <c r="A26" s="52"/>
      <c r="B26" s="54"/>
      <c r="C26" s="52"/>
      <c r="D26" s="52"/>
      <c r="E26" s="55">
        <f>SUM(E21:E25)</f>
        <v>27937</v>
      </c>
      <c r="F26" s="53"/>
      <c r="G26" s="55">
        <f>SUM(G21:G25)</f>
        <v>30477</v>
      </c>
    </row>
    <row r="27" spans="1:7" s="10" customFormat="1" ht="6.75" customHeight="1">
      <c r="A27" s="52"/>
      <c r="B27" s="52"/>
      <c r="C27" s="52"/>
      <c r="D27" s="52"/>
      <c r="E27" s="53"/>
      <c r="F27" s="53"/>
      <c r="G27" s="53"/>
    </row>
    <row r="28" spans="1:7" s="10" customFormat="1" ht="12.75">
      <c r="A28" s="52" t="s">
        <v>101</v>
      </c>
      <c r="B28" s="52"/>
      <c r="C28" s="52"/>
      <c r="D28" s="52"/>
      <c r="E28" s="53"/>
      <c r="F28" s="53"/>
      <c r="G28" s="53"/>
    </row>
    <row r="29" spans="1:7" s="10" customFormat="1" ht="12.75">
      <c r="A29" s="52"/>
      <c r="B29" s="54" t="s">
        <v>102</v>
      </c>
      <c r="C29" s="52"/>
      <c r="D29" s="52"/>
      <c r="E29" s="53">
        <v>7956</v>
      </c>
      <c r="F29" s="53"/>
      <c r="G29" s="53">
        <v>4508</v>
      </c>
    </row>
    <row r="30" spans="1:7" s="10" customFormat="1" ht="12.75">
      <c r="A30" s="52"/>
      <c r="B30" s="54" t="s">
        <v>103</v>
      </c>
      <c r="C30" s="52"/>
      <c r="D30" s="52"/>
      <c r="E30" s="53">
        <v>1055</v>
      </c>
      <c r="F30" s="53"/>
      <c r="G30" s="53">
        <v>1293</v>
      </c>
    </row>
    <row r="31" spans="1:7" s="10" customFormat="1" ht="12.75">
      <c r="A31" s="52"/>
      <c r="B31" s="54" t="s">
        <v>104</v>
      </c>
      <c r="C31" s="52"/>
      <c r="D31" s="52"/>
      <c r="E31" s="53">
        <v>2564</v>
      </c>
      <c r="F31" s="53"/>
      <c r="G31" s="53">
        <f>3947+180</f>
        <v>4127</v>
      </c>
    </row>
    <row r="32" spans="1:7" s="10" customFormat="1" ht="12.75">
      <c r="A32" s="52"/>
      <c r="B32" s="54" t="s">
        <v>105</v>
      </c>
      <c r="C32" s="52"/>
      <c r="D32" s="52"/>
      <c r="E32" s="53">
        <v>0</v>
      </c>
      <c r="F32" s="53"/>
      <c r="G32" s="53">
        <v>1114</v>
      </c>
    </row>
    <row r="33" spans="1:7" s="10" customFormat="1" ht="12.75">
      <c r="A33" s="52"/>
      <c r="B33" s="54" t="s">
        <v>106</v>
      </c>
      <c r="C33" s="52"/>
      <c r="D33" s="52"/>
      <c r="E33" s="53">
        <v>1929</v>
      </c>
      <c r="F33" s="53"/>
      <c r="G33" s="53">
        <v>1798</v>
      </c>
    </row>
    <row r="34" spans="1:7" s="10" customFormat="1" ht="12.75">
      <c r="A34" s="52"/>
      <c r="B34" s="54"/>
      <c r="C34" s="52"/>
      <c r="D34" s="52"/>
      <c r="E34" s="55">
        <f>SUM(E29:E33)</f>
        <v>13504</v>
      </c>
      <c r="F34" s="53"/>
      <c r="G34" s="55">
        <f>SUM(G29:G33)</f>
        <v>12840</v>
      </c>
    </row>
    <row r="35" spans="1:7" s="10" customFormat="1" ht="6.75" customHeight="1">
      <c r="A35" s="52"/>
      <c r="B35" s="52"/>
      <c r="C35" s="52"/>
      <c r="D35" s="52"/>
      <c r="E35" s="53"/>
      <c r="F35" s="53"/>
      <c r="G35" s="53"/>
    </row>
    <row r="36" spans="1:7" s="10" customFormat="1" ht="12.75">
      <c r="A36" s="52" t="s">
        <v>107</v>
      </c>
      <c r="B36" s="52"/>
      <c r="C36" s="52"/>
      <c r="D36" s="52"/>
      <c r="E36" s="53">
        <f>+E26-E34</f>
        <v>14433</v>
      </c>
      <c r="F36" s="53"/>
      <c r="G36" s="53">
        <f>G26-G34</f>
        <v>17637</v>
      </c>
    </row>
    <row r="37" spans="1:7" s="10" customFormat="1" ht="7.5" customHeight="1">
      <c r="A37" s="52"/>
      <c r="B37" s="52"/>
      <c r="C37" s="52"/>
      <c r="D37" s="52"/>
      <c r="E37" s="53"/>
      <c r="F37" s="53"/>
      <c r="G37" s="53"/>
    </row>
    <row r="38" spans="1:7" s="10" customFormat="1" ht="13.5" thickBot="1">
      <c r="A38" s="52"/>
      <c r="B38" s="52"/>
      <c r="C38" s="52"/>
      <c r="D38" s="52"/>
      <c r="E38" s="56">
        <f>+E36+E16+E18+E14</f>
        <v>55128</v>
      </c>
      <c r="F38" s="53"/>
      <c r="G38" s="56">
        <f>+G14+G18+G16+G36</f>
        <v>60188</v>
      </c>
    </row>
    <row r="39" spans="1:7" s="10" customFormat="1" ht="6.75" customHeight="1" thickTop="1">
      <c r="A39" s="52"/>
      <c r="B39" s="52"/>
      <c r="C39" s="52"/>
      <c r="D39" s="52"/>
      <c r="E39" s="53"/>
      <c r="F39" s="53"/>
      <c r="G39" s="53"/>
    </row>
    <row r="40" spans="1:7" s="10" customFormat="1" ht="12.75">
      <c r="A40" s="52" t="s">
        <v>108</v>
      </c>
      <c r="B40" s="52"/>
      <c r="C40" s="52"/>
      <c r="D40" s="52"/>
      <c r="E40" s="53">
        <v>40000</v>
      </c>
      <c r="F40" s="53"/>
      <c r="G40" s="53">
        <v>30000</v>
      </c>
    </row>
    <row r="41" spans="1:7" s="10" customFormat="1" ht="12.75">
      <c r="A41" s="52" t="s">
        <v>109</v>
      </c>
      <c r="B41" s="52"/>
      <c r="C41" s="52"/>
      <c r="D41" s="52"/>
      <c r="E41" s="53"/>
      <c r="F41" s="53"/>
      <c r="G41" s="53"/>
    </row>
    <row r="42" spans="1:7" s="10" customFormat="1" ht="12.75">
      <c r="A42" s="52"/>
      <c r="B42" s="54" t="s">
        <v>110</v>
      </c>
      <c r="C42" s="52"/>
      <c r="D42" s="52"/>
      <c r="E42" s="53">
        <v>940</v>
      </c>
      <c r="F42" s="53"/>
      <c r="G42" s="53">
        <v>1024</v>
      </c>
    </row>
    <row r="43" spans="1:7" s="10" customFormat="1" ht="12.75">
      <c r="A43" s="52"/>
      <c r="B43" s="54" t="s">
        <v>111</v>
      </c>
      <c r="C43" s="52"/>
      <c r="D43" s="52"/>
      <c r="E43" s="53">
        <v>1097</v>
      </c>
      <c r="F43" s="53"/>
      <c r="G43" s="53">
        <v>1097</v>
      </c>
    </row>
    <row r="44" spans="1:7" s="10" customFormat="1" ht="12.75">
      <c r="A44" s="52"/>
      <c r="B44" s="54" t="s">
        <v>112</v>
      </c>
      <c r="C44" s="52"/>
      <c r="D44" s="52"/>
      <c r="E44" s="53">
        <v>9107</v>
      </c>
      <c r="F44" s="53"/>
      <c r="G44" s="53">
        <v>22135</v>
      </c>
    </row>
    <row r="45" spans="1:7" s="10" customFormat="1" ht="0.75" customHeight="1">
      <c r="A45" s="52"/>
      <c r="B45" s="54"/>
      <c r="C45" s="52"/>
      <c r="D45" s="52"/>
      <c r="E45" s="57"/>
      <c r="F45" s="53"/>
      <c r="G45" s="57"/>
    </row>
    <row r="46" spans="1:7" s="10" customFormat="1" ht="12.75">
      <c r="A46" s="52" t="s">
        <v>113</v>
      </c>
      <c r="B46" s="54"/>
      <c r="C46" s="52"/>
      <c r="D46" s="52"/>
      <c r="E46" s="53">
        <f>SUM(E40:E45)</f>
        <v>51144</v>
      </c>
      <c r="F46" s="53"/>
      <c r="G46" s="53">
        <f>SUM(G40:G45)</f>
        <v>54256</v>
      </c>
    </row>
    <row r="47" spans="1:7" s="10" customFormat="1" ht="6.75" customHeight="1">
      <c r="A47" s="52"/>
      <c r="B47" s="52"/>
      <c r="C47" s="52"/>
      <c r="D47" s="52"/>
      <c r="E47" s="53"/>
      <c r="F47" s="53"/>
      <c r="G47" s="53"/>
    </row>
    <row r="48" spans="1:7" s="10" customFormat="1" ht="12.75">
      <c r="A48" s="52" t="s">
        <v>114</v>
      </c>
      <c r="B48" s="52"/>
      <c r="C48" s="52"/>
      <c r="D48" s="52"/>
      <c r="E48" s="53">
        <v>0</v>
      </c>
      <c r="F48" s="53"/>
      <c r="G48" s="53">
        <v>0</v>
      </c>
    </row>
    <row r="49" spans="1:7" s="10" customFormat="1" ht="6.75" customHeight="1">
      <c r="A49" s="52"/>
      <c r="B49" s="52"/>
      <c r="C49" s="52"/>
      <c r="D49" s="52"/>
      <c r="E49" s="53"/>
      <c r="F49" s="53"/>
      <c r="G49" s="53"/>
    </row>
    <row r="50" spans="1:7" s="10" customFormat="1" ht="12.75">
      <c r="A50" s="52" t="s">
        <v>115</v>
      </c>
      <c r="B50" s="52"/>
      <c r="C50" s="52"/>
      <c r="D50" s="52"/>
      <c r="E50" s="53"/>
      <c r="F50" s="53"/>
      <c r="G50" s="53"/>
    </row>
    <row r="51" spans="2:7" s="10" customFormat="1" ht="12.75">
      <c r="B51" s="54" t="s">
        <v>116</v>
      </c>
      <c r="C51" s="52"/>
      <c r="D51" s="52"/>
      <c r="E51" s="53">
        <v>0</v>
      </c>
      <c r="F51" s="53"/>
      <c r="G51" s="53">
        <v>1023</v>
      </c>
    </row>
    <row r="52" spans="2:7" s="10" customFormat="1" ht="12.75">
      <c r="B52" s="54" t="s">
        <v>106</v>
      </c>
      <c r="C52" s="52"/>
      <c r="D52" s="52"/>
      <c r="E52" s="53">
        <v>1406</v>
      </c>
      <c r="F52" s="53"/>
      <c r="G52" s="53">
        <v>2297</v>
      </c>
    </row>
    <row r="53" spans="2:7" s="10" customFormat="1" ht="12.75">
      <c r="B53" s="54" t="s">
        <v>117</v>
      </c>
      <c r="C53" s="52"/>
      <c r="D53" s="52"/>
      <c r="E53" s="53">
        <v>2578</v>
      </c>
      <c r="F53" s="53"/>
      <c r="G53" s="53">
        <v>2612</v>
      </c>
    </row>
    <row r="54" spans="1:7" s="10" customFormat="1" ht="2.25" customHeight="1" hidden="1">
      <c r="A54" s="52"/>
      <c r="B54" s="52"/>
      <c r="C54" s="52"/>
      <c r="D54" s="52"/>
      <c r="E54" s="53"/>
      <c r="F54" s="53"/>
      <c r="G54" s="53"/>
    </row>
    <row r="55" spans="1:7" s="10" customFormat="1" ht="13.5" thickBot="1">
      <c r="A55" s="52"/>
      <c r="B55" s="52"/>
      <c r="C55" s="52"/>
      <c r="D55" s="52"/>
      <c r="E55" s="56">
        <f>SUM(E46:E54)</f>
        <v>55128</v>
      </c>
      <c r="F55" s="53"/>
      <c r="G55" s="56">
        <f>SUM(G46:G54)</f>
        <v>60188</v>
      </c>
    </row>
    <row r="56" spans="1:7" s="10" customFormat="1" ht="6.75" customHeight="1" thickTop="1">
      <c r="A56" s="52"/>
      <c r="B56" s="52"/>
      <c r="C56" s="52"/>
      <c r="D56" s="52"/>
      <c r="E56" s="53"/>
      <c r="F56" s="53"/>
      <c r="G56" s="53"/>
    </row>
    <row r="57" spans="1:7" s="10" customFormat="1" ht="12.75">
      <c r="A57" s="52" t="s">
        <v>118</v>
      </c>
      <c r="B57" s="52"/>
      <c r="C57" s="52"/>
      <c r="D57" s="52"/>
      <c r="E57" s="58" t="s">
        <v>119</v>
      </c>
      <c r="F57" s="53"/>
      <c r="G57" s="58" t="s">
        <v>120</v>
      </c>
    </row>
    <row r="58" spans="1:7" s="10" customFormat="1" ht="12.75">
      <c r="A58" s="52"/>
      <c r="B58" s="52"/>
      <c r="C58" s="52"/>
      <c r="D58" s="52"/>
      <c r="E58" s="53">
        <f>+E38-E55</f>
        <v>0</v>
      </c>
      <c r="F58" s="53"/>
      <c r="G58" s="59"/>
    </row>
    <row r="59" spans="1:7" s="10" customFormat="1" ht="12.75">
      <c r="A59" s="41" t="s">
        <v>121</v>
      </c>
      <c r="B59" s="52"/>
      <c r="C59" s="52"/>
      <c r="D59" s="52"/>
      <c r="E59" s="53"/>
      <c r="F59" s="53"/>
      <c r="G59" s="59"/>
    </row>
    <row r="60" spans="1:7" s="10" customFormat="1" ht="12.75">
      <c r="A60" s="41" t="s">
        <v>122</v>
      </c>
      <c r="B60" s="52"/>
      <c r="C60" s="52"/>
      <c r="D60" s="52"/>
      <c r="E60" s="53"/>
      <c r="F60" s="53"/>
      <c r="G60" s="59"/>
    </row>
    <row r="61" spans="1:7" s="10" customFormat="1" ht="12.75">
      <c r="A61" s="41" t="s">
        <v>123</v>
      </c>
      <c r="B61" s="52"/>
      <c r="C61" s="52"/>
      <c r="D61" s="52"/>
      <c r="E61" s="53"/>
      <c r="F61" s="53"/>
      <c r="G61" s="59"/>
    </row>
    <row r="62" spans="1:7" s="10" customFormat="1" ht="12.75">
      <c r="A62" s="4"/>
      <c r="B62" s="52"/>
      <c r="C62" s="52"/>
      <c r="D62" s="52"/>
      <c r="E62" s="53"/>
      <c r="F62" s="53"/>
      <c r="G62" s="59"/>
    </row>
    <row r="63" spans="1:7" s="10" customFormat="1" ht="12.75">
      <c r="A63" s="41" t="s">
        <v>124</v>
      </c>
      <c r="B63" s="52"/>
      <c r="C63" s="52"/>
      <c r="D63" s="52"/>
      <c r="E63" s="53"/>
      <c r="F63" s="53"/>
      <c r="G63" s="59"/>
    </row>
    <row r="64" spans="1:7" s="10" customFormat="1" ht="12.75">
      <c r="A64" s="41" t="s">
        <v>125</v>
      </c>
      <c r="B64" s="52"/>
      <c r="C64" s="52"/>
      <c r="D64" s="52"/>
      <c r="E64" s="53"/>
      <c r="F64" s="53"/>
      <c r="G64" s="53"/>
    </row>
    <row r="65" spans="2:6" s="10" customFormat="1" ht="12.75">
      <c r="B65" s="52"/>
      <c r="C65" s="52"/>
      <c r="D65" s="52"/>
      <c r="E65" s="53"/>
      <c r="F65" s="53"/>
    </row>
    <row r="66" spans="1:6" s="10" customFormat="1" ht="12.75">
      <c r="A66" s="41" t="s">
        <v>126</v>
      </c>
      <c r="B66" s="52"/>
      <c r="C66" s="52"/>
      <c r="D66" s="52"/>
      <c r="E66" s="53"/>
      <c r="F66" s="53"/>
    </row>
    <row r="67" spans="1:6" s="10" customFormat="1" ht="12.75">
      <c r="A67" s="41" t="s">
        <v>47</v>
      </c>
      <c r="B67" s="52"/>
      <c r="C67" s="52"/>
      <c r="D67" s="52"/>
      <c r="E67" s="52"/>
      <c r="F67" s="52"/>
    </row>
    <row r="68" spans="1:7" s="10" customFormat="1" ht="12.75">
      <c r="A68" s="52"/>
      <c r="B68" s="52"/>
      <c r="C68" s="52"/>
      <c r="D68" s="52"/>
      <c r="E68" s="52"/>
      <c r="F68" s="52"/>
      <c r="G68" s="21" t="s">
        <v>127</v>
      </c>
    </row>
    <row r="69" spans="1:7" s="10" customFormat="1" ht="12.75">
      <c r="A69" s="52"/>
      <c r="B69" s="52"/>
      <c r="C69" s="52"/>
      <c r="D69" s="52"/>
      <c r="E69" s="52"/>
      <c r="F69" s="52"/>
      <c r="G69" s="52"/>
    </row>
    <row r="70" spans="1:7" s="10" customFormat="1" ht="12.75">
      <c r="A70" s="52"/>
      <c r="B70" s="52"/>
      <c r="C70" s="52"/>
      <c r="D70" s="52"/>
      <c r="E70" s="52"/>
      <c r="F70" s="52"/>
      <c r="G70" s="52"/>
    </row>
    <row r="71" spans="1:7" s="10" customFormat="1" ht="12.75">
      <c r="A71" s="52"/>
      <c r="B71" s="52"/>
      <c r="C71" s="52"/>
      <c r="D71" s="52"/>
      <c r="E71" s="52"/>
      <c r="F71" s="52"/>
      <c r="G71" s="52"/>
    </row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</sheetData>
  <printOptions/>
  <pageMargins left="0.75" right="0.75" top="0.5" bottom="0.75" header="0.5" footer="0.5"/>
  <pageSetup fitToHeight="1" fitToWidth="1" horizontalDpi="180" verticalDpi="18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8" sqref="I58"/>
    </sheetView>
  </sheetViews>
  <sheetFormatPr defaultColWidth="9.140625" defaultRowHeight="12.75" customHeight="1"/>
  <cols>
    <col min="1" max="1" width="25.8515625" style="10" customWidth="1"/>
    <col min="2" max="2" width="9.140625" style="10" customWidth="1"/>
    <col min="3" max="3" width="12.7109375" style="10" customWidth="1"/>
    <col min="4" max="4" width="2.140625" style="10" customWidth="1"/>
    <col min="5" max="5" width="12.140625" style="10" customWidth="1"/>
    <col min="6" max="6" width="1.8515625" style="10" customWidth="1"/>
    <col min="7" max="7" width="12.57421875" style="10" customWidth="1"/>
    <col min="8" max="8" width="2.28125" style="10" customWidth="1"/>
    <col min="9" max="9" width="14.28125" style="10" customWidth="1"/>
    <col min="10" max="10" width="2.8515625" style="10" customWidth="1"/>
    <col min="11" max="11" width="12.7109375" style="10" bestFit="1" customWidth="1"/>
    <col min="12" max="16384" width="9.140625" style="10" customWidth="1"/>
  </cols>
  <sheetData>
    <row r="1" s="1" customFormat="1" ht="16.5">
      <c r="A1" s="2" t="s">
        <v>0</v>
      </c>
    </row>
    <row r="2" s="1" customFormat="1" ht="12.75">
      <c r="A2" s="3" t="s">
        <v>1</v>
      </c>
    </row>
    <row r="3" s="1" customFormat="1" ht="12.75">
      <c r="A3" s="3"/>
    </row>
    <row r="4" s="1" customFormat="1" ht="12.75">
      <c r="A4" s="3"/>
    </row>
    <row r="5" ht="12.75">
      <c r="A5" s="4" t="s">
        <v>128</v>
      </c>
    </row>
    <row r="6" ht="12.75">
      <c r="A6" s="4" t="s">
        <v>3</v>
      </c>
    </row>
    <row r="7" ht="12.75">
      <c r="A7" s="10" t="s">
        <v>51</v>
      </c>
    </row>
    <row r="8" spans="3:12" ht="12.75">
      <c r="C8" s="60"/>
      <c r="D8" s="44"/>
      <c r="E8" s="61" t="s">
        <v>129</v>
      </c>
      <c r="F8" s="61"/>
      <c r="G8" s="61"/>
      <c r="H8" s="44"/>
      <c r="I8" s="61" t="s">
        <v>130</v>
      </c>
      <c r="J8" s="44"/>
      <c r="K8" s="44"/>
      <c r="L8" s="44"/>
    </row>
    <row r="9" spans="3:12" ht="12.75">
      <c r="C9" s="21"/>
      <c r="D9" s="21"/>
      <c r="E9" s="21" t="s">
        <v>131</v>
      </c>
      <c r="F9" s="21"/>
      <c r="G9" s="21" t="s">
        <v>132</v>
      </c>
      <c r="H9" s="21"/>
      <c r="I9" s="21"/>
      <c r="J9" s="21"/>
      <c r="K9" s="21"/>
      <c r="L9" s="21"/>
    </row>
    <row r="10" spans="3:12" ht="12.75">
      <c r="C10" s="62" t="s">
        <v>108</v>
      </c>
      <c r="D10" s="21"/>
      <c r="E10" s="62" t="s">
        <v>133</v>
      </c>
      <c r="F10" s="21"/>
      <c r="G10" s="62" t="s">
        <v>134</v>
      </c>
      <c r="H10" s="21"/>
      <c r="I10" s="62" t="s">
        <v>135</v>
      </c>
      <c r="J10" s="21"/>
      <c r="K10" s="62" t="s">
        <v>136</v>
      </c>
      <c r="L10" s="21"/>
    </row>
    <row r="11" spans="3:12" ht="12.75">
      <c r="C11" s="21" t="s">
        <v>91</v>
      </c>
      <c r="D11" s="21"/>
      <c r="E11" s="21" t="s">
        <v>91</v>
      </c>
      <c r="F11" s="21"/>
      <c r="G11" s="21" t="s">
        <v>91</v>
      </c>
      <c r="H11" s="21"/>
      <c r="I11" s="21" t="s">
        <v>91</v>
      </c>
      <c r="J11" s="21"/>
      <c r="K11" s="21" t="s">
        <v>91</v>
      </c>
      <c r="L11" s="21"/>
    </row>
    <row r="12" spans="1:12" ht="12.75">
      <c r="A12" s="63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39" s="63" customFormat="1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3:39" s="63" customFormat="1" ht="12.7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</row>
    <row r="16" spans="1:39" ht="12.75">
      <c r="A16" s="10" t="s">
        <v>137</v>
      </c>
      <c r="C16" s="7">
        <v>30000</v>
      </c>
      <c r="D16" s="7"/>
      <c r="E16" s="7">
        <v>1024</v>
      </c>
      <c r="F16" s="7"/>
      <c r="G16" s="7">
        <v>1097</v>
      </c>
      <c r="H16" s="7"/>
      <c r="I16" s="7">
        <v>21235</v>
      </c>
      <c r="J16" s="7"/>
      <c r="K16" s="7">
        <f>SUM(C16:I16)</f>
        <v>53356</v>
      </c>
      <c r="L16" s="7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</row>
    <row r="17" spans="1:39" ht="12.75">
      <c r="A17" s="10" t="s">
        <v>138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900</v>
      </c>
      <c r="J17" s="12"/>
      <c r="K17" s="12">
        <f>SUM(C17:I17)</f>
        <v>900</v>
      </c>
      <c r="L17" s="7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</row>
    <row r="18" spans="1:39" ht="12.75">
      <c r="A18" s="10" t="s">
        <v>139</v>
      </c>
      <c r="C18" s="7">
        <f>SUM(C16:C17)</f>
        <v>30000</v>
      </c>
      <c r="D18" s="7"/>
      <c r="E18" s="7">
        <f aca="true" t="shared" si="0" ref="E18:K18">SUM(E16:E17)</f>
        <v>1024</v>
      </c>
      <c r="F18" s="7"/>
      <c r="G18" s="7">
        <f t="shared" si="0"/>
        <v>1097</v>
      </c>
      <c r="H18" s="7"/>
      <c r="I18" s="7">
        <f t="shared" si="0"/>
        <v>22135</v>
      </c>
      <c r="J18" s="7"/>
      <c r="K18" s="7">
        <f t="shared" si="0"/>
        <v>54256</v>
      </c>
      <c r="L18" s="7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</row>
    <row r="19" spans="3:3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1:39" ht="12.75">
      <c r="A20" s="10" t="s">
        <v>140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1:39" ht="12.75">
      <c r="A21" s="66" t="s">
        <v>141</v>
      </c>
      <c r="C21" s="7">
        <v>10000</v>
      </c>
      <c r="D21" s="7"/>
      <c r="E21" s="7">
        <v>0</v>
      </c>
      <c r="F21" s="7"/>
      <c r="G21" s="7">
        <v>0</v>
      </c>
      <c r="H21" s="7"/>
      <c r="I21" s="7">
        <v>-10000</v>
      </c>
      <c r="J21" s="7"/>
      <c r="K21" s="7">
        <f>SUM(C21:I21)</f>
        <v>0</v>
      </c>
      <c r="L21" s="7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1:39" ht="12.75">
      <c r="A22" s="66" t="s">
        <v>142</v>
      </c>
      <c r="C22" s="7">
        <v>0</v>
      </c>
      <c r="D22" s="7"/>
      <c r="E22" s="7">
        <v>-84</v>
      </c>
      <c r="F22" s="7"/>
      <c r="G22" s="7">
        <v>0</v>
      </c>
      <c r="H22" s="7"/>
      <c r="I22" s="7">
        <v>0</v>
      </c>
      <c r="J22" s="7"/>
      <c r="K22" s="7">
        <f>SUM(C22:I22)</f>
        <v>-84</v>
      </c>
      <c r="L22" s="7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1:39" ht="12.75">
      <c r="A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</row>
    <row r="24" spans="1:39" ht="12.75">
      <c r="A24" s="10" t="s">
        <v>143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-2128</v>
      </c>
      <c r="J24" s="7"/>
      <c r="K24" s="7">
        <f>SUM(C24:I24)</f>
        <v>-2128</v>
      </c>
      <c r="L24" s="7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pans="3:39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:39" ht="12.75">
      <c r="A26" s="10" t="s">
        <v>144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-900</v>
      </c>
      <c r="J26" s="7"/>
      <c r="K26" s="7">
        <f>SUM(C26:I26)</f>
        <v>-900</v>
      </c>
      <c r="L26" s="9" t="s">
        <v>145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pans="3:3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3.5" thickBot="1">
      <c r="A28" s="10" t="s">
        <v>146</v>
      </c>
      <c r="C28" s="68">
        <f>SUM(C18:C27)</f>
        <v>40000</v>
      </c>
      <c r="D28" s="68"/>
      <c r="E28" s="68">
        <f>SUM(E18:E27)</f>
        <v>940</v>
      </c>
      <c r="F28" s="68"/>
      <c r="G28" s="68">
        <f>SUM(G18:G27)</f>
        <v>1097</v>
      </c>
      <c r="H28" s="68"/>
      <c r="I28" s="68">
        <f>SUM(I18:I27)</f>
        <v>9107</v>
      </c>
      <c r="J28" s="68"/>
      <c r="K28" s="68">
        <f>SUM(K18:K27)</f>
        <v>51144</v>
      </c>
      <c r="L28" s="9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</row>
    <row r="29" spans="3:39" ht="13.5" thickTop="1">
      <c r="C29" s="7"/>
      <c r="D29" s="7"/>
      <c r="E29" s="7"/>
      <c r="F29" s="7"/>
      <c r="G29" s="7"/>
      <c r="H29" s="7"/>
      <c r="I29" s="7"/>
      <c r="J29" s="7"/>
      <c r="K29" s="7"/>
      <c r="L29" s="7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</row>
    <row r="30" spans="3:12" ht="12.75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3:12" ht="12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39" ht="12.75">
      <c r="A32" s="10" t="s">
        <v>147</v>
      </c>
      <c r="C32" s="7">
        <v>30000</v>
      </c>
      <c r="D32" s="7"/>
      <c r="E32" s="7">
        <v>1024</v>
      </c>
      <c r="F32" s="7"/>
      <c r="G32" s="7">
        <v>1097</v>
      </c>
      <c r="H32" s="7"/>
      <c r="I32" s="7">
        <v>18305</v>
      </c>
      <c r="J32" s="7"/>
      <c r="K32" s="7">
        <f>SUM(C32:I32)</f>
        <v>50426</v>
      </c>
      <c r="L32" s="7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1:39" ht="12.75">
      <c r="A33" s="10" t="s">
        <v>138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v>1500</v>
      </c>
      <c r="J33" s="12"/>
      <c r="K33" s="12">
        <f>SUM(C33:I33)</f>
        <v>1500</v>
      </c>
      <c r="L33" s="7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ht="12.75">
      <c r="A34" s="10" t="s">
        <v>139</v>
      </c>
      <c r="C34" s="7">
        <f>SUM(C32:C33)</f>
        <v>30000</v>
      </c>
      <c r="D34" s="7"/>
      <c r="E34" s="7">
        <f aca="true" t="shared" si="1" ref="E34:K34">SUM(E32:E33)</f>
        <v>1024</v>
      </c>
      <c r="F34" s="7"/>
      <c r="G34" s="7">
        <f t="shared" si="1"/>
        <v>1097</v>
      </c>
      <c r="H34" s="7"/>
      <c r="I34" s="7">
        <f t="shared" si="1"/>
        <v>19805</v>
      </c>
      <c r="J34" s="7"/>
      <c r="K34" s="7">
        <f t="shared" si="1"/>
        <v>51926</v>
      </c>
      <c r="L34" s="7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3:39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ht="12.75">
      <c r="A36" s="10" t="s">
        <v>148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3830</v>
      </c>
      <c r="J36" s="7"/>
      <c r="K36" s="7">
        <f>SUM(C36:I36)</f>
        <v>3830</v>
      </c>
      <c r="L36" s="7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3:39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ht="12.75">
      <c r="A38" s="10" t="s">
        <v>144</v>
      </c>
      <c r="C38" s="7"/>
      <c r="D38" s="7"/>
      <c r="E38" s="7"/>
      <c r="F38" s="7"/>
      <c r="G38" s="7"/>
      <c r="H38" s="7"/>
      <c r="I38" s="7">
        <v>-1500</v>
      </c>
      <c r="J38" s="7"/>
      <c r="K38" s="7">
        <f>SUM(C38:I38)</f>
        <v>-1500</v>
      </c>
      <c r="L38" s="9" t="s">
        <v>145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3:39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</row>
    <row r="40" spans="1:39" ht="13.5" thickBot="1">
      <c r="A40" s="10" t="s">
        <v>149</v>
      </c>
      <c r="C40" s="68">
        <f>SUM(C34:C39)</f>
        <v>30000</v>
      </c>
      <c r="D40" s="68"/>
      <c r="E40" s="68">
        <f>SUM(E34:E39)</f>
        <v>1024</v>
      </c>
      <c r="F40" s="68"/>
      <c r="G40" s="68">
        <f>SUM(G34:G39)</f>
        <v>1097</v>
      </c>
      <c r="H40" s="68"/>
      <c r="I40" s="68">
        <f>SUM(I34:I39)</f>
        <v>22135</v>
      </c>
      <c r="J40" s="68"/>
      <c r="K40" s="68">
        <f>SUM(K34:K39)</f>
        <v>54256</v>
      </c>
      <c r="L40" s="9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3:12" ht="13.5" thickTop="1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4" t="s">
        <v>121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4" t="s">
        <v>150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4" t="s">
        <v>151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ht="12.75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7" ht="12.75">
      <c r="A47" s="4" t="s">
        <v>152</v>
      </c>
    </row>
    <row r="48" ht="12.75">
      <c r="A48" s="4" t="s">
        <v>153</v>
      </c>
    </row>
  </sheetData>
  <mergeCells count="1">
    <mergeCell ref="E8:G8"/>
  </mergeCells>
  <printOptions/>
  <pageMargins left="0.75" right="0.75" top="0.5" bottom="1" header="0.5" footer="0.5"/>
  <pageSetup fitToHeight="1" fitToWidth="1" horizontalDpi="180" verticalDpi="180" orientation="landscape" paperSize="9" scale="81" r:id="rId1"/>
  <headerFooter alignWithMargins="0">
    <oddFooter>&amp;RPage 3 of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