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IS " sheetId="1" r:id="rId1"/>
    <sheet name="BS" sheetId="2" r:id="rId2"/>
    <sheet name="CashFlow " sheetId="3" r:id="rId3"/>
    <sheet name="Equity" sheetId="4" r:id="rId4"/>
    <sheet name="Notes " sheetId="5" r:id="rId5"/>
  </sheets>
  <definedNames>
    <definedName name="_xlnm.Print_Area" localSheetId="2">'CashFlow '!$A$1:$E$109</definedName>
    <definedName name="_xlnm.Print_Area" localSheetId="0">'IS '!$A$1:$H$59</definedName>
    <definedName name="_xlnm.Print_Area" localSheetId="4">'Notes '!$A$1:$I$372</definedName>
    <definedName name="_xlnm.Print_Titles" localSheetId="2">'CashFlow '!$1:$8</definedName>
    <definedName name="_xlnm.Print_Titles" localSheetId="4">'Notes '!$1:$5</definedName>
  </definedNames>
  <calcPr fullCalcOnLoad="1"/>
</workbook>
</file>

<file path=xl/sharedStrings.xml><?xml version="1.0" encoding="utf-8"?>
<sst xmlns="http://schemas.openxmlformats.org/spreadsheetml/2006/main" count="441" uniqueCount="305">
  <si>
    <t xml:space="preserve">There is no comparison with the corresponding quarter results in the preceeding year as this is the first set of consolidated results of the Group to be submitted to Bursa Securities. </t>
  </si>
  <si>
    <t xml:space="preserve">There is no comparison with the corresponding quarter's result as the first quarterly report announced by the Company for the third quarter ended 30 September 2004 was presented on a proforma Group basis. The existing Group only came into existence on 1 October 2004 with the completion of the acquisition of the subsidiary companies (Note A11) in conjunction with the Company's listing on the Second Board of Bursa Securities.  </t>
  </si>
  <si>
    <t>Term loans</t>
  </si>
  <si>
    <t>Utilised</t>
  </si>
  <si>
    <t>Operating profit before working capital changes</t>
  </si>
  <si>
    <t>Cash and cash equivalents at beginning of period</t>
  </si>
  <si>
    <t>The effective tax rate for the current quarter and financial period ended 31 December 2004  was 31% and 22% respectively. The higher effective tax rate for the quarter was due to certain expenses and charges not allowable for tax purposes while the lower effective tax rate for the financial period was mainly due to the utilisation of investment tax allowance, reinvestment tax allowance, unabsorbed tax losses and the net write back of taxation over provided in previous years by its subsidiary companies.</t>
  </si>
  <si>
    <t>Dividend paid</t>
  </si>
  <si>
    <t>Other receivables</t>
  </si>
  <si>
    <t>Trade receivables</t>
  </si>
  <si>
    <t>Trade payables</t>
  </si>
  <si>
    <t>Other payables</t>
  </si>
  <si>
    <t>Retained earnings/ Accumulated losses</t>
  </si>
  <si>
    <t>Reserve on consolidation</t>
  </si>
  <si>
    <t>Share premium</t>
  </si>
  <si>
    <t xml:space="preserve">Reserve On </t>
  </si>
  <si>
    <t>Consolidation</t>
  </si>
  <si>
    <t>Premium</t>
  </si>
  <si>
    <t>Rights issue of shares</t>
  </si>
  <si>
    <t>Non Distributable</t>
  </si>
  <si>
    <t xml:space="preserve">             Distributable</t>
  </si>
  <si>
    <t>Short term borrowings</t>
  </si>
  <si>
    <t>Loans and financing</t>
  </si>
  <si>
    <t>B13.</t>
  </si>
  <si>
    <t xml:space="preserve">The Unaudited Condensed Consolidated Balance Sheets should be read in conjunction with the Prospectus of Euro Holdings Berhad dated 28 December 2004 and the accompanying explanatory notes attached to the Interim Financial Statements. </t>
  </si>
  <si>
    <t>The Condensed Consolidated Income Statements should be read in conjuction with the Prospectus of Euro Holdings Berhad dated 28 December 2004 and the accompanying explanatory notes attached to the Interim Financial Statements.</t>
  </si>
  <si>
    <t>No comparative figures are available as the Company was incorporated on 24 March 2004 and the existing Group only came into existence on 1 October 2004 with the completion of the acquisition of 100% equity interest in the respective subsidiary companies (Note A11 of Notes to the Interim Financial Statements).</t>
  </si>
  <si>
    <t>The Condensed Consolidated Statement of Changes in Equity should be read in conjunction with the Prospectus of Euro Holdings Berhad dated 28 December 2004 and the accompanying explanatory notes attached to the Interim Financial Statements.</t>
  </si>
  <si>
    <t xml:space="preserve">       Deposits in licensed banks</t>
  </si>
  <si>
    <t>The Condensed Consolidated Cash Flow Statement should be read in conjunction with the Prospectus of Euro Holdings Berhad dated 28 December 2004 and the accompanying explanatory notes attached to the Interim Financial Statements.</t>
  </si>
  <si>
    <t>No comparative figures are available as the Company was only incorporated on 24 March 2004 and the existing Group only came into existence on 1 October 2004 with the completion of the acquisition of 100% equity interest in the respective subsidiary companies (Note A11 of Notes to the Interim Financial Statements).</t>
  </si>
  <si>
    <t>iv) the acquisition of the 2,000,000 ordinary shares of RM1.00 each representing the entire equity interest in Euro Space Industries (M)  Sdn Bhd ("ESI") for a purchase consideration of RM6,462,501 was satisfied by the issuance of 12,705,413 new EHB shares at approximately RM0.51 per share.</t>
  </si>
  <si>
    <t>iii) the acquisition of the 200,000 ordinary shares of RM1.00 each representing the entire equity interest in Euro Space System Sdn Bhd ("ESS') for a purchase consideration of RM5,334,373 was satisfied by the issuance of 10,487,489 new EHB shares at approximately RM0.51 per share.</t>
  </si>
  <si>
    <t>v) the acquisition of 2 ordinary shares of RM1.00 each representing the entire equity interest in Euro Chairs (M) Sdn Bhd ("ECSB") for a cash consideration of RM2.</t>
  </si>
  <si>
    <t>Cash and cash at bank</t>
  </si>
  <si>
    <t>Fixed deposits</t>
  </si>
  <si>
    <t>**</t>
  </si>
  <si>
    <t>- Corporate guarantee to a financial institution for credit facilities</t>
  </si>
  <si>
    <t xml:space="preserve">  granted to a subsidiary company</t>
  </si>
  <si>
    <t>ii) the acquisition of the 660,012 ordinary shares of RM1.00 each representing the entire equity interest in Euro Chairs System  Sdn  Bhd ("ECS") for a purchase consideration of RM10,080,899 was satisfied by the issuance of 19,819,259 new EHB shares at approximately RM0.51 per share.</t>
  </si>
  <si>
    <t>The Company is expected to be listed on the Second Board of Bursa Securities on 25 January 2005.</t>
  </si>
  <si>
    <t>As at</t>
  </si>
  <si>
    <t>* Any unutilised amount shall be used for working capital purpose.</t>
  </si>
  <si>
    <t>Estimated listing expenses</t>
  </si>
  <si>
    <t>i) the acquisition of the 800,048 ordinary shares of RM1.00 each representing the entire equity interest in Euro Chairs Manufacturer (M) Sdn Bhd ("ECM") for a purchase consideration of RM1,820,235 was satisfied by the issuance of 3,578,620 new ordinary shares of RM0.50 each in EHB ("EHB shares") at approximately RM0.51 per share.</t>
  </si>
  <si>
    <t xml:space="preserve">The financial statements for the current quarter ended 30 September 2004 have been prepared on a proforma basis on the assumption that the acquisition of the above subsidiary companies were completed on 30 September 2004. </t>
  </si>
  <si>
    <t xml:space="preserve">b) On 28 December 2004, the Company issued a prospectus for the public issue of 20,250,000 new ordinary shares of RM0.50 each in the Company at an issue price of RM0.75 each in conjunction with its listing and quotation for the entire enlarged issued and paid up share capital of the Company comprising 81,000,000 ordinary shares of RM0.50 each on the Second Board of Bursa Securities.                                                                                                                                                                                                                                                                </t>
  </si>
  <si>
    <t>(b) On 13 September 2004, the Company received approval from Securities Commission for the listing proposal and for the admission of the Company  to the Official List and the listing of and quotation for its entire enlarged issued and paid up share capital on the Second Board of the Bursa Securities.</t>
  </si>
  <si>
    <t>(d) On 28 December 2004, the Company issued a prospectus for the public issue of 20,250,000 new ordinary shares of RM0.50 each in the Company at an issue price of RM0.75 each in conjunction with its listing of and quotation for the entire enlarged issued and paid up share capital of the Company comprising 81,000,000 ordinary shares of RM0.50 each on the Second Board of Bursa Securities. The public issue shares were fully subscribed on its closing date on 11 January 2005.</t>
  </si>
  <si>
    <t>(c) On 2 November 2004, the Company implemented a renounceable rights issue of 14,159,215 new ordinary shares of RM0.50 each in EHB at an issue price of RM0.50 per Share on the basis of approximately 3.04 new Shares for every 10 existing Shares held after the acquisitions as stated above.</t>
  </si>
  <si>
    <t>31.12.04</t>
  </si>
  <si>
    <t>31.12.03</t>
  </si>
  <si>
    <t>CONDENSED CONSOLIDATED INCOME STATEMENTS</t>
  </si>
  <si>
    <t>FOR THE FOURTH QUARTER ENDED 31 DECEMBER 2004</t>
  </si>
  <si>
    <t>(Unaudited)</t>
  </si>
  <si>
    <t>There is no annual financial statements of the Company for the period ended 31 December 2003 as the Company was only incorporated on 24 March 2004. For the purpose of this announcement, the audited condensed Balance Sheet as at 30 June 2004 prepared at company level for the purpose of inclusion in the Prospectus dated 28 December 2004 was used as a comparison instead. No consolidated financial statements were prepared then as the Group only came into existence on 1 October 2004.</t>
  </si>
  <si>
    <t>No segmental analysis is prepared as the Group is involved in a single industry segment relating to the manufacturing and trading of office furniture . The operations of the Group are conducted predominantly in Malaysia.</t>
  </si>
  <si>
    <t xml:space="preserve">In conjunction with the listing on the Second Board of Bursa Securities, the Company implemented a public issue of  20,250,000 new ordinary shares of RM0.50 each at an issue price of RM0.75 each. </t>
  </si>
  <si>
    <t>v) acquisition of 2 ordinary shares of RM1.00 each representing the entire equity interest in Euro Chairs (M) Sdn Bhd ("ECSB") for a cash consideration of RM2.</t>
  </si>
  <si>
    <t>* As set out in the Prospectus dated 28 December 2004.</t>
  </si>
  <si>
    <t>Tax expense</t>
  </si>
  <si>
    <t>The Group's borrowings as at 31 December 2004 are as follows:</t>
  </si>
  <si>
    <t xml:space="preserve"> </t>
  </si>
  <si>
    <t xml:space="preserve">Basic Earnings Per Share </t>
  </si>
  <si>
    <t>Basic earnings per share (sen)</t>
  </si>
  <si>
    <t>CONDENSED CONSOLIDATED STATEMENT OF CHANGES IN EQUITY</t>
  </si>
  <si>
    <t xml:space="preserve"> Retained Earnings</t>
  </si>
  <si>
    <t xml:space="preserve">The interim financial statements are unaudited and have been prepared in compliance with Malaysian Accounting Standards Board ("MASB") Standard No. 26, Interim Financial Reporting and Paragraph 9.22 and Part A of Appendix 9B of the Listing Requirements of Bursa Malaysia Securities Berhad ("Bursa Securities"). </t>
  </si>
  <si>
    <t>There is no audited annual financial statements of the Company for the financial year ended 31 December 2003 as the Company was only incorporated on 24 March 2004.</t>
  </si>
  <si>
    <t>The auditors’ report  on the financial statements for the financial period ended 30 June 2004 (prepared for the purpose of the prospectus issued in conjunction with the listing exercise) of the Company and its respective subsidiaries were not qualified.</t>
  </si>
  <si>
    <t>Unusual items affecting assets, liabilities, equity, net income or cash flows</t>
  </si>
  <si>
    <t>There were no unusual items affecting assets, liabilities, equity, net income or cash flows during the current quarter and financial period ended 31 December 2004.</t>
  </si>
  <si>
    <t>There were no changes in accounting estimates that have a material effect on the results of the current quarter and financial period ended 31 December 2004.</t>
  </si>
  <si>
    <t>TO 31 DECEMBER 2004</t>
  </si>
  <si>
    <t xml:space="preserve">Variance </t>
  </si>
  <si>
    <t xml:space="preserve">Financial year ended 31 December </t>
  </si>
  <si>
    <t>Consolidated profit attributable to shareholders of EURO</t>
  </si>
  <si>
    <t>Consolidated Profit Before Taxation</t>
  </si>
  <si>
    <t>Consolidated Profit After Taxation</t>
  </si>
  <si>
    <t>Less:  Taxation</t>
  </si>
  <si>
    <t>Less:  Pre-acquisition profit</t>
  </si>
  <si>
    <t>Actual*</t>
  </si>
  <si>
    <t>Estimate**</t>
  </si>
  <si>
    <t>*    Prepared in the format used in the Prospectus of EURO dated 28 December 2004.</t>
  </si>
  <si>
    <t>**  As set out in the Prospectus  of EURO dated 28 December 2004.</t>
  </si>
  <si>
    <t>All borrowings of the Group are denominated in Ringgit Malaysia.</t>
  </si>
  <si>
    <t>The Group does not have any financial instruments with off balance sheet risks as at the date of this report.</t>
  </si>
  <si>
    <t>The Group does not have any material litigation as at the date of this report</t>
  </si>
  <si>
    <t>Earnings Per Share</t>
  </si>
  <si>
    <t>At 31 December 2004</t>
  </si>
  <si>
    <t xml:space="preserve">Amount </t>
  </si>
  <si>
    <t>Balance</t>
  </si>
  <si>
    <t>Repayment of borrowings</t>
  </si>
  <si>
    <t>Working Capital</t>
  </si>
  <si>
    <t>There were no purchases or disposals of quoted securities for the current quarter and financial period ended 31 December 2004.</t>
  </si>
  <si>
    <t>No dividend has been paid by the Company in the current quarter and financial period ended 31 December 2004.</t>
  </si>
  <si>
    <t>Changes In The Composition of The Group</t>
  </si>
  <si>
    <t>22.2.05</t>
  </si>
  <si>
    <t>No dividend has been proposed or declared by the Company for the current quarter and financial period ended 31 December 2004.</t>
  </si>
  <si>
    <t>Consolidated profit after taxation (RM'000)</t>
  </si>
  <si>
    <t>Weighted average number of shares of RM0.50</t>
  </si>
  <si>
    <t xml:space="preserve">  each in issue ('000)</t>
  </si>
  <si>
    <t>There is no diluted earnings per share as the Company does not have any convertible financial instruments as at the end of the current quarter and financial period ended 31 December 2004.</t>
  </si>
  <si>
    <t>At 24 March 2004*</t>
  </si>
  <si>
    <t>** Represents RM2</t>
  </si>
  <si>
    <t>*   Date of incorporation</t>
  </si>
  <si>
    <t>CONDENSED CONSOLIDATED CASH FLOW STATEMENT</t>
  </si>
  <si>
    <t>31.12.2004</t>
  </si>
  <si>
    <t>Current  Year</t>
  </si>
  <si>
    <t>24.3.04 to</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</si>
  <si>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</si>
  <si>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</si>
  <si>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</si>
  <si>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</si>
  <si>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</si>
  <si>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</si>
  <si>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</si>
  <si>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</si>
  <si>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</si>
  <si>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</si>
  <si>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Net current assets / (liabilities)</t>
  </si>
  <si>
    <t>Share capital</t>
  </si>
  <si>
    <t>Deferred taxation</t>
  </si>
  <si>
    <t>Revenue</t>
  </si>
  <si>
    <t>Cost of sales</t>
  </si>
  <si>
    <t>Other operating income</t>
  </si>
  <si>
    <t>Total</t>
  </si>
  <si>
    <t>Finance cost</t>
  </si>
  <si>
    <t>Shareholders' funds</t>
  </si>
  <si>
    <t>(The figures have not been audited)</t>
  </si>
  <si>
    <t>As At End</t>
  </si>
  <si>
    <t>Quarter</t>
  </si>
  <si>
    <t>(Audited)</t>
  </si>
  <si>
    <t>As At</t>
  </si>
  <si>
    <t>Preceding</t>
  </si>
  <si>
    <t>Financial</t>
  </si>
  <si>
    <t>Individual Quarter</t>
  </si>
  <si>
    <t>Current Year</t>
  </si>
  <si>
    <t>Preceding Year</t>
  </si>
  <si>
    <t>Corresponding</t>
  </si>
  <si>
    <t>Cumulative Quarter</t>
  </si>
  <si>
    <t>Segmental Reporting</t>
  </si>
  <si>
    <t>Capital</t>
  </si>
  <si>
    <t>Period</t>
  </si>
  <si>
    <t>Gross profit</t>
  </si>
  <si>
    <t>Operating expenses</t>
  </si>
  <si>
    <t>Profit from operations</t>
  </si>
  <si>
    <t>Profit for the period</t>
  </si>
  <si>
    <t>Notes:</t>
  </si>
  <si>
    <t xml:space="preserve">Of Current </t>
  </si>
  <si>
    <t>*</t>
  </si>
  <si>
    <t>Notes :</t>
  </si>
  <si>
    <t>* Represents RM2</t>
  </si>
  <si>
    <t>Share</t>
  </si>
  <si>
    <t>Acquisition of subsidiary companies</t>
  </si>
  <si>
    <t>ended</t>
  </si>
  <si>
    <t>Valuation of Property, Plant and Equipment</t>
  </si>
  <si>
    <t>Subsequent Events</t>
  </si>
  <si>
    <t>Contingent Liabilities and Contingent Assets</t>
  </si>
  <si>
    <t>Capital Commitments</t>
  </si>
  <si>
    <t>Review Of Performance</t>
  </si>
  <si>
    <t>Purchase or Disposal of Quoted Securities</t>
  </si>
  <si>
    <t>Utilisation</t>
  </si>
  <si>
    <t>Working capital</t>
  </si>
  <si>
    <t>Group Borrowings and Debt Securities</t>
  </si>
  <si>
    <t>Off Balance Sheet Financial Instruments</t>
  </si>
  <si>
    <t>30.6.2004</t>
  </si>
  <si>
    <t>Profit before taxation</t>
  </si>
  <si>
    <t>Profit after taxation</t>
  </si>
  <si>
    <t>Pre-acquisition profit</t>
  </si>
  <si>
    <t>Provision for taxation</t>
  </si>
  <si>
    <t>Net Tangible Assets/(Liabilities) per share (RM)</t>
  </si>
  <si>
    <t>Net increase in cash and cash equivalents</t>
  </si>
  <si>
    <t xml:space="preserve">  - current</t>
  </si>
  <si>
    <t xml:space="preserve">  - prior year</t>
  </si>
  <si>
    <t>Deferred tax expense</t>
  </si>
  <si>
    <t xml:space="preserve">  Origination and reversal of temporary differences</t>
  </si>
  <si>
    <t>Sale of Unquoted Investments and/or Properties</t>
  </si>
  <si>
    <t>N/A</t>
  </si>
  <si>
    <t>N/A - Not Available</t>
  </si>
  <si>
    <t>PART A : EXPLANATORY NOTES AS PER MASB 26</t>
  </si>
  <si>
    <t>A1.</t>
  </si>
  <si>
    <t>Basis of Preparation</t>
  </si>
  <si>
    <t>A2.</t>
  </si>
  <si>
    <t>Auditors' Report</t>
  </si>
  <si>
    <t>A3.</t>
  </si>
  <si>
    <t>A4.</t>
  </si>
  <si>
    <t>A5.</t>
  </si>
  <si>
    <t>A6.</t>
  </si>
  <si>
    <t>A7.</t>
  </si>
  <si>
    <t>A8.</t>
  </si>
  <si>
    <t>A9.</t>
  </si>
  <si>
    <t>A10.</t>
  </si>
  <si>
    <t>A11.</t>
  </si>
  <si>
    <t>A12.</t>
  </si>
  <si>
    <t>A13.</t>
  </si>
  <si>
    <t>PART B : ADDITIONAL INFORMATION REQUIRED BY THE BURSA MALAYSIA SECURITIES BERHAD LISTING                              REQUIREMENTS</t>
  </si>
  <si>
    <t>B1.</t>
  </si>
  <si>
    <t>B2.</t>
  </si>
  <si>
    <t>Variation of Results Against Preceding Quarter</t>
  </si>
  <si>
    <t>B3.</t>
  </si>
  <si>
    <t>B4.</t>
  </si>
  <si>
    <t>Variance of Actual and Forecast Profit</t>
  </si>
  <si>
    <t>B5.</t>
  </si>
  <si>
    <t>B6.</t>
  </si>
  <si>
    <t>B7.</t>
  </si>
  <si>
    <t>B8.</t>
  </si>
  <si>
    <t>Status of Corporate Proposal</t>
  </si>
  <si>
    <t>B9.</t>
  </si>
  <si>
    <t>B10.</t>
  </si>
  <si>
    <t>B11.</t>
  </si>
  <si>
    <t>B12.</t>
  </si>
  <si>
    <t>Material Litigation</t>
  </si>
  <si>
    <t>Material Changes in Estimates</t>
  </si>
  <si>
    <t>Current Year Prospects</t>
  </si>
  <si>
    <t xml:space="preserve">                </t>
  </si>
  <si>
    <t>Issuances and repayment of debt and equity securities</t>
  </si>
  <si>
    <t>Dividend</t>
  </si>
  <si>
    <t>EURO HOLDINGS BERHAD</t>
  </si>
  <si>
    <t>(Company No. 646559-T)</t>
  </si>
  <si>
    <t>Seasonal and Cyclical Factors</t>
  </si>
  <si>
    <t>Contracted but not provided for</t>
  </si>
  <si>
    <t>The total gross proceeds of RM22.3 million arising from the Rights and Public Issues shall accrue to the Company and will be utilised in the following manner :</t>
  </si>
  <si>
    <t>Construction of new plant</t>
  </si>
  <si>
    <t>Purchase of machinery, moulds and tools</t>
  </si>
  <si>
    <t>Repayment of borrowings*</t>
  </si>
  <si>
    <t>Quarter ended</t>
  </si>
  <si>
    <t>Period ended</t>
  </si>
  <si>
    <t>Secured</t>
  </si>
  <si>
    <t>Short Term</t>
  </si>
  <si>
    <t>Long Term</t>
  </si>
  <si>
    <t xml:space="preserve">Bills payable </t>
  </si>
  <si>
    <t xml:space="preserve">Bank overdrafts </t>
  </si>
  <si>
    <t>CASH FLOW FROM OPERATING ACTIVITIES</t>
  </si>
  <si>
    <t>Adjustments for :</t>
  </si>
  <si>
    <t>Tax paid</t>
  </si>
  <si>
    <t>Interest received</t>
  </si>
  <si>
    <t>Interest paid</t>
  </si>
  <si>
    <t>Purchase of fixed assets</t>
  </si>
  <si>
    <t>Proceeds on disposal of fixed assets</t>
  </si>
  <si>
    <t>NET CASH USED IN INVESTING ACTIVITIES</t>
  </si>
  <si>
    <t>Repayment of hire purchase creditors</t>
  </si>
  <si>
    <t>Repayment of term loan</t>
  </si>
  <si>
    <t>Profit for the period after pre-acquisition profit</t>
  </si>
  <si>
    <t>Less: Pre-acquisition profit</t>
  </si>
  <si>
    <t>Non-cash items</t>
  </si>
  <si>
    <t>Non-operating items</t>
  </si>
  <si>
    <t>CASH FLOWS FROM INVESTING ACTIVITIES</t>
  </si>
  <si>
    <t>CASH FLOWS FROM FINANCING ACTIVITIES</t>
  </si>
  <si>
    <t>NET CASH GENERATED FROM FINANCING ACTIVITIES</t>
  </si>
  <si>
    <t>Note 1</t>
  </si>
  <si>
    <t>The assets acquired and liabilities assumed from the acquisition of subsidiary companies are as follows:-</t>
  </si>
  <si>
    <t>Fixed assets</t>
  </si>
  <si>
    <t>Hire purchase creditors</t>
  </si>
  <si>
    <t>Term Loan</t>
  </si>
  <si>
    <t xml:space="preserve">       Less: Overdrafts</t>
  </si>
  <si>
    <t>NOTES TO THE INTERIM FINANCIAL STATEMENTS</t>
  </si>
  <si>
    <t>Period from</t>
  </si>
  <si>
    <t>Period to</t>
  </si>
  <si>
    <t>CONDENSED CONSOLIDATED  BALANCE SHEETS AS AT 31 DECEMBER 2004</t>
  </si>
  <si>
    <t xml:space="preserve">Period </t>
  </si>
  <si>
    <t>On 25 January 2005, the Company's issued and paid up share capital increased to RM40,500,000 comprising 81,000,000 ordinary shares of RM 0.50 each with the public issue of 20,250,000 new ordinary shares of RM0.50 each at an issue price of RM0.75 each in conjunction with the listing of and quotation for the entire enlarged issued and paid up share capital of the Company on the Second Board of Bursa Malaysia Securities Berhad.</t>
  </si>
  <si>
    <t>Trade and other receivables</t>
  </si>
  <si>
    <t>Trade and other payables</t>
  </si>
  <si>
    <t>Cash and cash equivalents at end of period comprise:-</t>
  </si>
  <si>
    <t xml:space="preserve">Corresponding </t>
  </si>
  <si>
    <t>CASH AND CASH EQUIVALENTS AT END OF PERIOD</t>
  </si>
  <si>
    <t>The interim financial statements should be read in conjunction with the Prospectus of Euro Holdings Berhad ("EURO" or "Company") dated 28 December 2004. The explanatory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for the financial period ended 31 December 2004.</t>
  </si>
  <si>
    <t>The accounting policies, methods of computation and basis of consolidation adopted in this Interim Financial Statement are consistent with those to be adopted by the Group.</t>
  </si>
  <si>
    <t>Based on historical trend, sales are generally lower in the first half of the year and would accelerate in the second half of the year.</t>
  </si>
  <si>
    <t xml:space="preserve">i)   On 1 October 2004, a total of 46,590,781 new ordinary shares of RM0.50 each in EURO ("Euro Shares" or "Shares") were issued to vendors of Euro Chairs Manufacturer (M) Sdn Bhd ("ECM"), Euro Chairs System  Sdn Bhd ("ECS"), Euro Space System Sdn Bhd ("ESS") and Euro Space Industries (M) Sdn Bhd ("ESI") as the purchase consideration for the acquisition of the entire equity interest in ECM comprising 800,048 ordinary shares of RM1.00 each, ECS comprising 660,012 ordinary shares of RM1.00 each, ESS comprising 200,000 ordinary shares of RM1.00 each and ESI comprising 2,000,000 ordinary shares of RM1.00 each. </t>
  </si>
  <si>
    <t xml:space="preserve">ii)   On 2 November 2004, the Company implemented a renounceable rights issue of 14,159,215 new ordinary shares of RM0.50 each in EURO at par on the basis of approximately 3.04 new ordinary Shares for every 10 existing Shares held after the above acquisitions </t>
  </si>
  <si>
    <t>There was no revaluation of property, plant and equipment by the Group for the current quarter and financial period ended 31 December 2004.</t>
  </si>
  <si>
    <t>There were no material events between the end of the reporting quarter and the date of this announcement except for the listing of the Company on the Second Board of Bursa Securities on 25 January 2005.</t>
  </si>
  <si>
    <t>The acquisitions of the following subsidiary companies in conjunction with the listing of the Company on the Second Board of Bursa Securities were completed on 1 October 2004:-</t>
  </si>
  <si>
    <t>Save for the following, there is no corporate proposal announced but not completed as at 22 February 2005, being a date not earlier than 7 days from the date of this report:-</t>
  </si>
  <si>
    <t>There is no comparative result presented as the Company was incorporated on 24 March 2004 and the existing Group only came into existence on 1 October 2004 with the completion of the acquisition of 100% equity interest in the respective subsidiary companies (Note A11 of Notes to the Interim Financial Statements).</t>
  </si>
  <si>
    <t>Total purchase price</t>
  </si>
  <si>
    <t>There were no issuance, cancellations, repurchases, resale and repayment of debt and equity securities in the current quarter under review except for the following:</t>
  </si>
  <si>
    <t>FOR THE FINANCIAL PERIOD FROM 24 MARCH 2004 (DATE OF INCORPORATION) TO 31 DECEMBER 2004</t>
  </si>
  <si>
    <t xml:space="preserve">FOR THE FINANCIAL PERIOD FROM 24 MARCH 2004 (DATE OF INCORPORATION) </t>
  </si>
  <si>
    <t>Cash used in operations</t>
  </si>
  <si>
    <t>NET CASH USED IN OPERATING ACTIVITIES</t>
  </si>
  <si>
    <t>*   Represents RM2</t>
  </si>
  <si>
    <t xml:space="preserve">       Cash and bank balances</t>
  </si>
  <si>
    <t>iv) acquisition of 2,000,000 ordinary shares of RM1.00 each representing the entire equity interest in ESI for a purchase consideration of RM6,462,501 was satisfied by the issuance of 12,705,413 new EURO Shares at approximately RM0.51 per Share; and</t>
  </si>
  <si>
    <t>The Group has no material contingent liabilities or contingent assets since the financial period ended 31 December 2004 to 22 February 2005, being a date not earlier than 7 days from the date of this report, save for the following:</t>
  </si>
  <si>
    <t>For the quarter ended 31 December 2004, the Group recorded revenue of RM26.3 million and profit after taxation of RM 2.6 million. For the financial period ended 31 December 2004, the Group recorded revenue of RM68.7 million and profit after taxation of RM6.3 million.</t>
  </si>
  <si>
    <t>The business condition for the first half of 2005 is expected to be similar to that of 2004 at the local front. Domestic sales will continue to be a major contributor to the Group's profits in 2005 but the Group envisages export sales to be the main growth driver as EURO continues to strengthen its presence overseas. In view of these factors and barring any unforeseen circumstances, the Board of Directors expects the results for the new financial year to remain satisfactory and in line with the Group's forecast.</t>
  </si>
  <si>
    <t xml:space="preserve">The Group achieved a consolidated profit after taxation attributable to shareholders of RM2.6 million for the financial year ended 31 December 2004. This was RM0.4 million or approximately 18% higher than that estimated in the Company's Prospectus dated 28 December 2004. The higher profit is mainly due to savings in operation and finance costs despite a marginal shortfall in revenue as compared to the estimate. Lower deferred taxation and the net write-back of over provision of taxation in respect of prior years for certain subsidiary companies also contributed to the favourable profit variance. </t>
  </si>
  <si>
    <t>Gross proceeds of RM22.3 million was derived from the rights issue of 14,159,215 new EURO Shares at par and the public issue of 20,250,000 new EURO Shares at an issue price of RM0.75 each. The proceeds from the public issue were received on 26 January 2005. As at the 22 February 2005, the details of the utilisation of the gross proceeds are as follows:-</t>
  </si>
  <si>
    <t>Unutilised</t>
  </si>
  <si>
    <t>Proposed</t>
  </si>
  <si>
    <t>Utilisation*</t>
  </si>
  <si>
    <t>The basic earnings per share for the quarter and financial period ended 31 December 2004 is computed as follows:-</t>
  </si>
  <si>
    <t>i) acquisition of 800,048 ordinary shares of RM1.00 each representing the entire equity interest in ECM for a purchase consideration of RM1,820,235 was satisfied by the issuance of 3,578,620 new EURO Shares at approximately RM0.51 per Share;</t>
  </si>
  <si>
    <t>ii) acquisition of 660,012 ordinary shares of RM1.00 each representing the entire equity interest in ECS for a purchase consideration of RM10,080,899 was satisfied by the issuance of 19,819,259 new EURO Shares at approximately RM0.51 per Share;</t>
  </si>
  <si>
    <t>iii) acquisition of 200,000 ordinary shares of RM1.00 each representing the entire equity interest in ESS for a purchase consideration of RM5,334,373 was satisfied by the issuance of 10,487,489 new EURO Shares at approximately RM0.51 per Share;</t>
  </si>
  <si>
    <t>Proceeds from rights issue</t>
  </si>
  <si>
    <t>Paid via :</t>
  </si>
  <si>
    <t>Shares consideration</t>
  </si>
  <si>
    <t>Group's cash flow on acquisition, net of cash and cash equivalents acquired</t>
  </si>
  <si>
    <t>Acquisition of subsidiary companies net of cash and cash equivalents</t>
  </si>
  <si>
    <t>Less :  Cash and cash equivalents of subsidiary companies acquired</t>
  </si>
  <si>
    <t>Cash and cash equivalents</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</si>
</sst>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 #,##0_-;\-* #,##0_-;_-* &quot;-&quot;_-;_-@_-"/>
    <numFmt numFmtId="178" formatCode="_-&quot;RM&quot;* #,##0.00_-;\-&quot;RM&quot;* #,##0.00_-;_-&quot;RM&quot;* &quot;-&quot;??_-;_-@_-"/>
    <numFmt numFmtId="179" formatCode="_-* #,##0.00_-;\-* #,##0.00_-;_-* &quot;-&quot;??_-;_-@_-"/>
    <numFmt numFmtId="180" formatCode="0.00_);[Red]\(0.00\)"/>
    <numFmt numFmtId="181" formatCode="_(* #,##0_);_(* \(#,##0\);_(* &quot;-&quot;??_);_(@_)"/>
    <numFmt numFmtId="182" formatCode="#,##0.000_);\(#,##0.000\)"/>
    <numFmt numFmtId="183" formatCode="0.0%"/>
    <numFmt numFmtId="184" formatCode="0.0000"/>
    <numFmt numFmtId="185" formatCode="0.000"/>
    <numFmt numFmtId="186" formatCode="#,##0.0;\-#,##0.0"/>
    <numFmt numFmtId="187" formatCode="#,##0.000;\-#,##0.000"/>
    <numFmt numFmtId="188" formatCode="_-* #,##0_-;\-* #,##0_-;_-* &quot;-&quot;??_-;_-@_-"/>
    <numFmt numFmtId="189" formatCode="#,##0.00_ ;\-#,##0.00\ "/>
    <numFmt numFmtId="190" formatCode="#,##0.0000;\-#,##0.0000"/>
    <numFmt numFmtId="191" formatCode="#,##0.000000;\-#,##0.000000"/>
    <numFmt numFmtId="192" formatCode="mm/dd/yy;@"/>
    <numFmt numFmtId="193" formatCode="#,##0_ ;\-#,##0\ "/>
    <numFmt numFmtId="194" formatCode="[$-409]dddd\,\ mmmm\ dd\,\ yyyy"/>
    <numFmt numFmtId="195" formatCode="00000"/>
    <numFmt numFmtId="196" formatCode="#,##0.0_);[Red]\(#,##0.0\)"/>
    <numFmt numFmtId="197" formatCode="0.0"/>
    <numFmt numFmtId="198" formatCode="#,##0.000_);[Red]\(#,##0.000\)"/>
    <numFmt numFmtId="199" formatCode="#,##0.0000_);[Red]\(#,##0.0000\)"/>
    <numFmt numFmtId="200" formatCode="#,##0.00000_);[Red]\(#,##0.00000\)"/>
    <numFmt numFmtId="201" formatCode="#,##0.000000_);[Red]\(#,##0.000000\)"/>
    <numFmt numFmtId="202" formatCode="#,##0.0000000_);[Red]\(#,##0.0000000\)"/>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_(* \(#,##0.0\);_(* &quot;-&quot;??_);_(@_)"/>
    <numFmt numFmtId="210" formatCode="_-* #,##0.0_-;\-* #,##0.0_-;_-* &quot;-&quot;?_-;_-@_-"/>
    <numFmt numFmtId="211" formatCode="_(* #,##0.0_);_(* \(#,##0.0\);_(* &quot;-&quot;?_);_(@_)"/>
    <numFmt numFmtId="212" formatCode="_(* #,##0_);_(* \(#,##0\);_(* &quot;-&quot;?_);_(@_)"/>
    <numFmt numFmtId="213" formatCode="_(* #,##0.000_);_(* \(#,##0.000\);_(* &quot;-&quot;??_);_(@_)"/>
    <numFmt numFmtId="214" formatCode="_(* #,##0.0000_);_(* \(#,##0.0000\);_(* &quot;-&quot;??_);_(@_)"/>
    <numFmt numFmtId="215" formatCode="_(* #,##0.00000_);_(* \(#,##0.00000\);_(* &quot;-&quot;??_);_(@_)"/>
    <numFmt numFmtId="216" formatCode="&quot;Yes&quot;;&quot;Yes&quot;;&quot;No&quot;"/>
    <numFmt numFmtId="217" formatCode="&quot;True&quot;;&quot;True&quot;;&quot;False&quot;"/>
    <numFmt numFmtId="218" formatCode="&quot;On&quot;;&quot;On&quot;;&quot;Off&quot;"/>
    <numFmt numFmtId="219" formatCode="[$€-2]\ #,##0.00_);[Red]\([$€-2]\ #,##0.00\)"/>
    <numFmt numFmtId="220" formatCode="_(* #,##0.0_);_(* \(#,##0.0\);_(* &quot;-&quot;_);_(@_)"/>
    <numFmt numFmtId="221" formatCode="_(* #,##0.00_);_(* \(#,##0.00\);_(* &quot;-&quot;_);_(@_)"/>
    <numFmt numFmtId="222" formatCode="0.00_);\(0.00\)"/>
    <numFmt numFmtId="223" formatCode="0_);\(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41">
    <xf numFmtId="0" fontId="0" fillId="0" borderId="0" xfId="0" applyAlignment="1">
      <alignment/>
    </xf>
    <xf numFmtId="181" fontId="3" fillId="0" borderId="0" xfId="15" applyNumberFormat="1" applyFont="1" applyFill="1" applyBorder="1" applyAlignment="1">
      <alignment horizontal="center"/>
    </xf>
    <xf numFmtId="181" fontId="3" fillId="0" borderId="0" xfId="15" applyNumberFormat="1" applyFont="1" applyFill="1" applyAlignment="1">
      <alignment/>
    </xf>
    <xf numFmtId="181" fontId="3" fillId="0" borderId="0" xfId="15" applyNumberFormat="1" applyFont="1" applyFill="1" applyBorder="1" applyAlignment="1">
      <alignment/>
    </xf>
    <xf numFmtId="181"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1" fontId="3" fillId="0" borderId="0" xfId="15" applyNumberFormat="1" applyFont="1" applyAlignment="1">
      <alignment/>
    </xf>
    <xf numFmtId="181" fontId="3" fillId="0" borderId="0" xfId="15" applyNumberFormat="1" applyFont="1" applyAlignment="1">
      <alignment horizontal="center"/>
    </xf>
    <xf numFmtId="181" fontId="3" fillId="0" borderId="0" xfId="15" applyNumberFormat="1" applyFont="1" applyBorder="1" applyAlignment="1">
      <alignment/>
    </xf>
    <xf numFmtId="43" fontId="3" fillId="0" borderId="0" xfId="15" applyFont="1" applyFill="1" applyBorder="1" applyAlignment="1">
      <alignment/>
    </xf>
    <xf numFmtId="43" fontId="3" fillId="0" borderId="1" xfId="15" applyFont="1" applyFill="1" applyBorder="1" applyAlignment="1">
      <alignment/>
    </xf>
    <xf numFmtId="181" fontId="3" fillId="0" borderId="1" xfId="15" applyNumberFormat="1" applyFont="1" applyFill="1" applyBorder="1" applyAlignment="1">
      <alignment horizontal="center"/>
    </xf>
    <xf numFmtId="16" fontId="3" fillId="0" borderId="0" xfId="21" applyNumberFormat="1" applyFont="1" applyAlignment="1">
      <alignment horizontal="center"/>
      <protection/>
    </xf>
    <xf numFmtId="181" fontId="4" fillId="0" borderId="0" xfId="15" applyNumberFormat="1" applyFont="1" applyAlignment="1">
      <alignment/>
    </xf>
    <xf numFmtId="181" fontId="3" fillId="0" borderId="2" xfId="15" applyNumberFormat="1" applyFont="1" applyBorder="1" applyAlignment="1">
      <alignment/>
    </xf>
    <xf numFmtId="181" fontId="3" fillId="0" borderId="2" xfId="15" applyNumberFormat="1" applyFont="1" applyBorder="1" applyAlignment="1">
      <alignment horizontal="center"/>
    </xf>
    <xf numFmtId="181" fontId="3" fillId="0" borderId="3" xfId="15" applyNumberFormat="1" applyFont="1" applyBorder="1" applyAlignment="1">
      <alignment/>
    </xf>
    <xf numFmtId="181" fontId="3" fillId="0" borderId="3" xfId="15" applyNumberFormat="1" applyFont="1" applyBorder="1" applyAlignment="1">
      <alignment horizontal="center"/>
    </xf>
    <xf numFmtId="181" fontId="3" fillId="0" borderId="3" xfId="15" applyNumberFormat="1" applyFont="1" applyBorder="1" applyAlignment="1">
      <alignment horizontal="right"/>
    </xf>
    <xf numFmtId="181" fontId="3" fillId="0" borderId="4" xfId="15" applyNumberFormat="1" applyFont="1" applyBorder="1" applyAlignment="1">
      <alignment/>
    </xf>
    <xf numFmtId="181" fontId="4" fillId="0" borderId="0" xfId="15" applyNumberFormat="1" applyFont="1" applyBorder="1" applyAlignment="1">
      <alignment/>
    </xf>
    <xf numFmtId="181" fontId="3" fillId="0" borderId="5" xfId="15" applyNumberFormat="1" applyFont="1" applyBorder="1" applyAlignment="1">
      <alignment/>
    </xf>
    <xf numFmtId="181" fontId="3" fillId="0" borderId="0" xfId="15" applyNumberFormat="1" applyFont="1" applyAlignment="1">
      <alignment horizontal="right"/>
    </xf>
    <xf numFmtId="181" fontId="3" fillId="0" borderId="6" xfId="15" applyNumberFormat="1" applyFont="1" applyBorder="1" applyAlignment="1">
      <alignment/>
    </xf>
    <xf numFmtId="0" fontId="3" fillId="0" borderId="0" xfId="21" applyFont="1" applyAlignment="1">
      <alignment horizontal="right"/>
      <protection/>
    </xf>
    <xf numFmtId="181" fontId="4" fillId="0" borderId="0" xfId="21" applyNumberFormat="1" applyFont="1">
      <alignment/>
      <protection/>
    </xf>
    <xf numFmtId="181" fontId="3" fillId="0" borderId="0" xfId="21" applyNumberFormat="1" applyFont="1" applyAlignment="1">
      <alignment horizontal="center"/>
      <protection/>
    </xf>
    <xf numFmtId="214" fontId="3" fillId="0" borderId="0" xfId="21" applyNumberFormat="1" applyFont="1" applyAlignment="1">
      <alignment horizontal="center"/>
      <protection/>
    </xf>
    <xf numFmtId="181"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2" borderId="0" xfId="21" applyFont="1" applyFill="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5" xfId="21" applyNumberFormat="1" applyFont="1" applyFill="1" applyBorder="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81" fontId="3" fillId="0" borderId="7" xfId="15" applyNumberFormat="1" applyFont="1" applyFill="1" applyBorder="1" applyAlignment="1">
      <alignment/>
    </xf>
    <xf numFmtId="181" fontId="3" fillId="0" borderId="5" xfId="15" applyNumberFormat="1" applyFont="1" applyFill="1" applyBorder="1" applyAlignment="1">
      <alignment/>
    </xf>
    <xf numFmtId="181"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7" fillId="0" borderId="0" xfId="21" applyFont="1" applyFill="1" applyAlignment="1">
      <alignment horizontal="center"/>
      <protection/>
    </xf>
    <xf numFmtId="41" fontId="7" fillId="0" borderId="1" xfId="21" applyNumberFormat="1" applyFont="1" applyFill="1" applyBorder="1" applyAlignment="1">
      <alignment horizontal="center"/>
      <protection/>
    </xf>
    <xf numFmtId="221"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221" fontId="7" fillId="0" borderId="1" xfId="21" applyNumberFormat="1" applyFont="1" applyFill="1" applyBorder="1" applyAlignment="1">
      <alignment horizontal="center"/>
      <protection/>
    </xf>
    <xf numFmtId="0" fontId="3" fillId="0" borderId="0" xfId="21" applyFont="1" applyFill="1" applyBorder="1" applyAlignment="1">
      <alignment horizontal="center"/>
      <protection/>
    </xf>
    <xf numFmtId="181" fontId="3" fillId="0" borderId="0" xfId="15" applyNumberFormat="1" applyFont="1" applyFill="1" applyAlignment="1">
      <alignment horizontal="center"/>
    </xf>
    <xf numFmtId="181" fontId="3" fillId="0" borderId="7" xfId="15" applyNumberFormat="1" applyFont="1" applyFill="1" applyBorder="1" applyAlignment="1">
      <alignment horizontal="center"/>
    </xf>
    <xf numFmtId="181" fontId="3" fillId="0" borderId="5"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41" fontId="3" fillId="0" borderId="7"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0" fontId="3" fillId="0" borderId="0" xfId="21" applyFont="1" applyFill="1" applyAlignment="1">
      <alignment vertical="top"/>
      <protection/>
    </xf>
    <xf numFmtId="181"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41" fontId="7" fillId="0" borderId="0" xfId="21" applyNumberFormat="1" applyFont="1" applyFill="1" applyBorder="1" applyAlignment="1">
      <alignment horizontal="center"/>
      <protection/>
    </xf>
    <xf numFmtId="181" fontId="3" fillId="0" borderId="6" xfId="15" applyNumberFormat="1" applyFont="1" applyFill="1" applyBorder="1" applyAlignment="1">
      <alignment horizontal="center"/>
    </xf>
    <xf numFmtId="181" fontId="3" fillId="0" borderId="1" xfId="15" applyNumberFormat="1" applyFont="1" applyFill="1" applyBorder="1" applyAlignment="1">
      <alignment/>
    </xf>
    <xf numFmtId="0" fontId="3" fillId="0" borderId="0" xfId="21" applyFont="1" applyFill="1" applyAlignment="1">
      <alignment wrapText="1"/>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alignment horizontal="center"/>
      <protection/>
    </xf>
    <xf numFmtId="16" fontId="7" fillId="0" borderId="0" xfId="21" applyNumberFormat="1" applyFont="1" applyFill="1" applyBorder="1" applyAlignment="1" quotePrefix="1">
      <alignment horizontal="center"/>
      <protection/>
    </xf>
    <xf numFmtId="181" fontId="3" fillId="0" borderId="5" xfId="21" applyNumberFormat="1" applyFont="1" applyFill="1" applyBorder="1">
      <alignment/>
      <protection/>
    </xf>
    <xf numFmtId="181" fontId="3" fillId="0" borderId="0" xfId="15" applyNumberFormat="1" applyFont="1" applyAlignment="1">
      <alignment horizontal="justify" vertical="top"/>
    </xf>
    <xf numFmtId="181" fontId="3" fillId="0" borderId="7" xfId="15" applyNumberFormat="1" applyFont="1" applyBorder="1" applyAlignment="1">
      <alignment/>
    </xf>
    <xf numFmtId="0" fontId="3" fillId="0" borderId="0" xfId="21" applyFont="1" applyAlignment="1">
      <alignment horizontal="justify" vertical="top"/>
      <protection/>
    </xf>
    <xf numFmtId="0" fontId="3" fillId="0" borderId="0" xfId="21" applyFont="1" applyFill="1" applyAlignment="1">
      <alignment horizontal="justify" vertical="top" wrapText="1"/>
      <protection/>
    </xf>
    <xf numFmtId="0" fontId="3" fillId="0" borderId="0" xfId="21" applyNumberFormat="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81" fontId="3" fillId="0" borderId="0" xfId="15" applyNumberFormat="1" applyFont="1" applyFill="1" applyAlignment="1">
      <alignment horizontal="justify" vertical="top"/>
    </xf>
    <xf numFmtId="181" fontId="3" fillId="0" borderId="0" xfId="21" applyNumberFormat="1" applyFont="1" applyFill="1" applyAlignment="1">
      <alignment horizontal="justify" vertical="top"/>
      <protection/>
    </xf>
    <xf numFmtId="43" fontId="3" fillId="0" borderId="0" xfId="15" applyFont="1" applyFill="1" applyAlignment="1">
      <alignment/>
    </xf>
    <xf numFmtId="181" fontId="3" fillId="0" borderId="0" xfId="21" applyNumberFormat="1" applyFont="1" applyFill="1" applyBorder="1" applyAlignment="1">
      <alignment horizontal="justify" vertical="top"/>
      <protection/>
    </xf>
    <xf numFmtId="181" fontId="3" fillId="0" borderId="1" xfId="21" applyNumberFormat="1" applyFont="1" applyFill="1" applyBorder="1" applyAlignment="1">
      <alignment horizontal="justify" vertical="top"/>
      <protection/>
    </xf>
    <xf numFmtId="0" fontId="3" fillId="0" borderId="0" xfId="15" applyNumberFormat="1" applyFont="1" applyAlignment="1">
      <alignment horizontal="justify" vertical="justify"/>
    </xf>
    <xf numFmtId="181" fontId="3" fillId="0" borderId="5" xfId="15" applyNumberFormat="1" applyFont="1" applyBorder="1" applyAlignment="1">
      <alignment horizontal="center"/>
    </xf>
    <xf numFmtId="40" fontId="3" fillId="0" borderId="5" xfId="15" applyNumberFormat="1" applyFont="1" applyFill="1" applyBorder="1" applyAlignment="1">
      <alignment/>
    </xf>
    <xf numFmtId="0" fontId="3" fillId="0" borderId="0" xfId="15" applyNumberFormat="1" applyFont="1" applyAlignment="1">
      <alignment horizontal="justify" vertical="top"/>
    </xf>
    <xf numFmtId="0" fontId="3" fillId="0" borderId="0" xfId="21" applyFont="1" applyFill="1" applyBorder="1" applyAlignment="1">
      <alignment horizontal="justify" vertical="top"/>
      <protection/>
    </xf>
    <xf numFmtId="43" fontId="3" fillId="0" borderId="0" xfId="15" applyFont="1" applyFill="1" applyAlignment="1">
      <alignment vertical="top" wrapText="1"/>
    </xf>
    <xf numFmtId="0" fontId="4" fillId="0" borderId="0" xfId="21" applyFont="1" applyFill="1" applyAlignment="1">
      <alignment horizontal="center"/>
      <protection/>
    </xf>
    <xf numFmtId="0" fontId="4" fillId="0" borderId="0" xfId="21" applyFont="1" applyFill="1" applyBorder="1" applyAlignment="1">
      <alignment horizontal="center"/>
      <protection/>
    </xf>
    <xf numFmtId="0" fontId="4" fillId="0" borderId="0" xfId="21" applyFont="1" applyFill="1" applyAlignment="1">
      <alignment horizontal="left" vertical="top"/>
      <protection/>
    </xf>
    <xf numFmtId="0" fontId="3" fillId="0" borderId="0" xfId="21" applyFont="1" applyFill="1" applyAlignment="1">
      <alignment horizontal="center" vertical="top"/>
      <protection/>
    </xf>
    <xf numFmtId="43" fontId="3" fillId="0" borderId="0" xfId="15" applyFont="1" applyFill="1" applyAlignment="1">
      <alignment horizontal="center" vertical="top" wrapText="1"/>
    </xf>
    <xf numFmtId="181" fontId="3" fillId="0" borderId="5" xfId="21" applyNumberFormat="1" applyFont="1" applyFill="1" applyBorder="1" applyAlignment="1">
      <alignment horizontal="justify" vertical="top"/>
      <protection/>
    </xf>
    <xf numFmtId="181" fontId="4" fillId="0" borderId="7" xfId="15" applyNumberFormat="1" applyFont="1" applyBorder="1" applyAlignment="1">
      <alignment horizontal="center"/>
    </xf>
    <xf numFmtId="43" fontId="3" fillId="0" borderId="0" xfId="15" applyFont="1" applyFill="1" applyBorder="1" applyAlignment="1">
      <alignment horizontal="justify" vertical="top"/>
    </xf>
    <xf numFmtId="181" fontId="3" fillId="0" borderId="0" xfId="15" applyNumberFormat="1" applyFont="1" applyFill="1" applyAlignment="1">
      <alignment vertical="top" wrapText="1"/>
    </xf>
    <xf numFmtId="181" fontId="3" fillId="0" borderId="5" xfId="15" applyNumberFormat="1" applyFont="1" applyFill="1" applyBorder="1" applyAlignment="1">
      <alignment horizontal="justify" vertical="top"/>
    </xf>
    <xf numFmtId="16" fontId="3" fillId="0" borderId="0" xfId="21" applyNumberFormat="1" applyFont="1" applyFill="1" applyBorder="1" applyAlignment="1">
      <alignment horizontal="center"/>
      <protection/>
    </xf>
    <xf numFmtId="181" fontId="3" fillId="0" borderId="5" xfId="21" applyNumberFormat="1" applyFont="1" applyFill="1" applyBorder="1" applyAlignment="1">
      <alignment horizontal="center"/>
      <protection/>
    </xf>
    <xf numFmtId="181" fontId="3" fillId="0" borderId="0" xfId="15" applyNumberFormat="1" applyFont="1" applyAlignment="1">
      <alignment horizontal="right" vertical="top"/>
    </xf>
    <xf numFmtId="181" fontId="3" fillId="0" borderId="5" xfId="15" applyNumberFormat="1" applyFont="1" applyBorder="1" applyAlignment="1">
      <alignment horizontal="right" vertical="top"/>
    </xf>
    <xf numFmtId="181" fontId="3" fillId="0" borderId="8" xfId="15" applyNumberFormat="1" applyFont="1" applyBorder="1" applyAlignment="1">
      <alignment/>
    </xf>
    <xf numFmtId="181" fontId="3" fillId="0" borderId="8" xfId="15" applyNumberFormat="1" applyFont="1" applyFill="1" applyBorder="1" applyAlignment="1">
      <alignment horizontal="center"/>
    </xf>
    <xf numFmtId="181" fontId="3" fillId="0" borderId="7" xfId="15" applyNumberFormat="1" applyFont="1" applyBorder="1" applyAlignment="1">
      <alignment horizontal="center"/>
    </xf>
    <xf numFmtId="181" fontId="3" fillId="0" borderId="8" xfId="15" applyNumberFormat="1" applyFont="1" applyBorder="1" applyAlignment="1">
      <alignment horizontal="center"/>
    </xf>
    <xf numFmtId="0" fontId="5" fillId="0" borderId="0" xfId="21" applyFont="1">
      <alignment/>
      <protection/>
    </xf>
    <xf numFmtId="40" fontId="3" fillId="0" borderId="0" xfId="15" applyNumberFormat="1" applyFont="1" applyFill="1" applyBorder="1" applyAlignment="1">
      <alignment horizontal="center"/>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Alignment="1">
      <alignment horizontal="justify" vertical="top"/>
    </xf>
    <xf numFmtId="0" fontId="3" fillId="0" borderId="0" xfId="15" applyNumberFormat="1" applyFont="1" applyAlignment="1">
      <alignment horizontal="justify" vertical="justify"/>
    </xf>
    <xf numFmtId="0" fontId="3" fillId="0" borderId="0" xfId="21" applyFont="1" applyAlignment="1">
      <alignment horizontal="justify" vertical="top"/>
      <protection/>
    </xf>
    <xf numFmtId="0" fontId="3" fillId="0" borderId="0" xfId="21" applyFont="1" applyAlignment="1">
      <alignment horizontal="justify"/>
      <protection/>
    </xf>
    <xf numFmtId="0" fontId="3" fillId="0" borderId="0" xfId="21" applyFont="1" applyFill="1" applyAlignment="1">
      <alignment horizontal="justify" vertical="top" wrapText="1"/>
      <protection/>
    </xf>
    <xf numFmtId="0" fontId="3" fillId="0" borderId="0" xfId="21" applyNumberFormat="1" applyFont="1" applyFill="1" applyAlignment="1">
      <alignment horizontal="justify" vertical="top" wrapText="1"/>
      <protection/>
    </xf>
    <xf numFmtId="0" fontId="3" fillId="0" borderId="0" xfId="21" applyFont="1" applyFill="1" applyAlignment="1">
      <alignment horizontal="justify" vertical="top"/>
      <protection/>
    </xf>
    <xf numFmtId="0" fontId="4" fillId="0" borderId="0" xfId="21" applyFont="1" applyFill="1" applyBorder="1" applyAlignment="1">
      <alignment vertical="top" wrapText="1"/>
      <protection/>
    </xf>
    <xf numFmtId="0" fontId="4" fillId="0" borderId="0" xfId="21" applyFont="1" applyFill="1" applyAlignment="1">
      <alignment horizontal="justify" vertical="top"/>
      <protection/>
    </xf>
    <xf numFmtId="0" fontId="3" fillId="0" borderId="0" xfId="21" applyFont="1" applyFill="1" applyAlignment="1">
      <alignment vertical="top" wrapText="1"/>
      <protection/>
    </xf>
    <xf numFmtId="0" fontId="3" fillId="0" borderId="0" xfId="0" applyFont="1" applyAlignment="1">
      <alignment horizontal="justify" vertical="top"/>
    </xf>
    <xf numFmtId="0" fontId="3" fillId="0" borderId="0" xfId="21" applyFont="1" applyFill="1" applyAlignment="1">
      <alignment horizontal="justify" vertical="justify" wrapText="1"/>
      <protection/>
    </xf>
    <xf numFmtId="0" fontId="3" fillId="0" borderId="0" xfId="21" applyFont="1" applyFill="1" applyBorder="1" applyAlignment="1">
      <alignment horizontal="justify"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47625</xdr:rowOff>
    </xdr:from>
    <xdr:ext cx="76200" cy="200025"/>
    <xdr:sp>
      <xdr:nvSpPr>
        <xdr:cNvPr id="1" name="TextBox 1"/>
        <xdr:cNvSpPr txBox="1">
          <a:spLocks noChangeArrowheads="1"/>
        </xdr:cNvSpPr>
      </xdr:nvSpPr>
      <xdr:spPr>
        <a:xfrm>
          <a:off x="2800350"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70</xdr:row>
      <xdr:rowOff>0</xdr:rowOff>
    </xdr:from>
    <xdr:to>
      <xdr:col>4</xdr:col>
      <xdr:colOff>114300</xdr:colOff>
      <xdr:row>70</xdr:row>
      <xdr:rowOff>0</xdr:rowOff>
    </xdr:to>
    <xdr:sp>
      <xdr:nvSpPr>
        <xdr:cNvPr id="1" name="TextBox 1"/>
        <xdr:cNvSpPr txBox="1">
          <a:spLocks noChangeArrowheads="1"/>
        </xdr:cNvSpPr>
      </xdr:nvSpPr>
      <xdr:spPr>
        <a:xfrm>
          <a:off x="133350" y="1137285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70</xdr:row>
      <xdr:rowOff>0</xdr:rowOff>
    </xdr:from>
    <xdr:ext cx="76200" cy="200025"/>
    <xdr:sp>
      <xdr:nvSpPr>
        <xdr:cNvPr id="2" name="TextBox 2"/>
        <xdr:cNvSpPr txBox="1">
          <a:spLocks noChangeArrowheads="1"/>
        </xdr:cNvSpPr>
      </xdr:nvSpPr>
      <xdr:spPr>
        <a:xfrm>
          <a:off x="3695700" y="1137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70</xdr:row>
      <xdr:rowOff>0</xdr:rowOff>
    </xdr:from>
    <xdr:to>
      <xdr:col>4</xdr:col>
      <xdr:colOff>9525</xdr:colOff>
      <xdr:row>70</xdr:row>
      <xdr:rowOff>0</xdr:rowOff>
    </xdr:to>
    <xdr:sp>
      <xdr:nvSpPr>
        <xdr:cNvPr id="3" name="TextBox 3"/>
        <xdr:cNvSpPr txBox="1">
          <a:spLocks noChangeArrowheads="1"/>
        </xdr:cNvSpPr>
      </xdr:nvSpPr>
      <xdr:spPr>
        <a:xfrm>
          <a:off x="66675" y="1137285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100</xdr:row>
      <xdr:rowOff>0</xdr:rowOff>
    </xdr:from>
    <xdr:to>
      <xdr:col>5</xdr:col>
      <xdr:colOff>180975</xdr:colOff>
      <xdr:row>100</xdr:row>
      <xdr:rowOff>0</xdr:rowOff>
    </xdr:to>
    <xdr:sp>
      <xdr:nvSpPr>
        <xdr:cNvPr id="1" name="TextBox 1"/>
        <xdr:cNvSpPr txBox="1">
          <a:spLocks noChangeArrowheads="1"/>
        </xdr:cNvSpPr>
      </xdr:nvSpPr>
      <xdr:spPr>
        <a:xfrm>
          <a:off x="209550" y="15097125"/>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105</xdr:row>
      <xdr:rowOff>0</xdr:rowOff>
    </xdr:from>
    <xdr:ext cx="76200" cy="200025"/>
    <xdr:sp>
      <xdr:nvSpPr>
        <xdr:cNvPr id="2" name="TextBox 2"/>
        <xdr:cNvSpPr txBox="1">
          <a:spLocks noChangeArrowheads="1"/>
        </xdr:cNvSpPr>
      </xdr:nvSpPr>
      <xdr:spPr>
        <a:xfrm>
          <a:off x="3609975" y="15906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105</xdr:row>
      <xdr:rowOff>0</xdr:rowOff>
    </xdr:from>
    <xdr:to>
      <xdr:col>5</xdr:col>
      <xdr:colOff>180975</xdr:colOff>
      <xdr:row>105</xdr:row>
      <xdr:rowOff>0</xdr:rowOff>
    </xdr:to>
    <xdr:sp>
      <xdr:nvSpPr>
        <xdr:cNvPr id="3" name="TextBox 3"/>
        <xdr:cNvSpPr txBox="1">
          <a:spLocks noChangeArrowheads="1"/>
        </xdr:cNvSpPr>
      </xdr:nvSpPr>
      <xdr:spPr>
        <a:xfrm>
          <a:off x="209550" y="15906750"/>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100</xdr:row>
      <xdr:rowOff>0</xdr:rowOff>
    </xdr:from>
    <xdr:to>
      <xdr:col>4</xdr:col>
      <xdr:colOff>790575</xdr:colOff>
      <xdr:row>100</xdr:row>
      <xdr:rowOff>0</xdr:rowOff>
    </xdr:to>
    <xdr:sp>
      <xdr:nvSpPr>
        <xdr:cNvPr id="4" name="TextBox 4"/>
        <xdr:cNvSpPr txBox="1">
          <a:spLocks noChangeArrowheads="1"/>
        </xdr:cNvSpPr>
      </xdr:nvSpPr>
      <xdr:spPr>
        <a:xfrm>
          <a:off x="9525" y="15097125"/>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90</xdr:row>
      <xdr:rowOff>0</xdr:rowOff>
    </xdr:from>
    <xdr:to>
      <xdr:col>4</xdr:col>
      <xdr:colOff>771525</xdr:colOff>
      <xdr:row>90</xdr:row>
      <xdr:rowOff>0</xdr:rowOff>
    </xdr:to>
    <xdr:sp>
      <xdr:nvSpPr>
        <xdr:cNvPr id="5" name="TextBox 5"/>
        <xdr:cNvSpPr txBox="1">
          <a:spLocks noChangeArrowheads="1"/>
        </xdr:cNvSpPr>
      </xdr:nvSpPr>
      <xdr:spPr>
        <a:xfrm>
          <a:off x="0" y="13458825"/>
          <a:ext cx="5286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100</xdr:row>
      <xdr:rowOff>0</xdr:rowOff>
    </xdr:from>
    <xdr:to>
      <xdr:col>5</xdr:col>
      <xdr:colOff>180975</xdr:colOff>
      <xdr:row>100</xdr:row>
      <xdr:rowOff>0</xdr:rowOff>
    </xdr:to>
    <xdr:sp>
      <xdr:nvSpPr>
        <xdr:cNvPr id="6" name="TextBox 6"/>
        <xdr:cNvSpPr txBox="1">
          <a:spLocks noChangeArrowheads="1"/>
        </xdr:cNvSpPr>
      </xdr:nvSpPr>
      <xdr:spPr>
        <a:xfrm>
          <a:off x="209550" y="15097125"/>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100</xdr:row>
      <xdr:rowOff>0</xdr:rowOff>
    </xdr:from>
    <xdr:to>
      <xdr:col>4</xdr:col>
      <xdr:colOff>790575</xdr:colOff>
      <xdr:row>100</xdr:row>
      <xdr:rowOff>0</xdr:rowOff>
    </xdr:to>
    <xdr:sp>
      <xdr:nvSpPr>
        <xdr:cNvPr id="7" name="TextBox 7"/>
        <xdr:cNvSpPr txBox="1">
          <a:spLocks noChangeArrowheads="1"/>
        </xdr:cNvSpPr>
      </xdr:nvSpPr>
      <xdr:spPr>
        <a:xfrm>
          <a:off x="9525" y="15097125"/>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105</xdr:row>
      <xdr:rowOff>0</xdr:rowOff>
    </xdr:from>
    <xdr:ext cx="76200" cy="200025"/>
    <xdr:sp>
      <xdr:nvSpPr>
        <xdr:cNvPr id="8" name="TextBox 8"/>
        <xdr:cNvSpPr txBox="1">
          <a:spLocks noChangeArrowheads="1"/>
        </xdr:cNvSpPr>
      </xdr:nvSpPr>
      <xdr:spPr>
        <a:xfrm>
          <a:off x="3609975" y="15906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105</xdr:row>
      <xdr:rowOff>0</xdr:rowOff>
    </xdr:from>
    <xdr:to>
      <xdr:col>5</xdr:col>
      <xdr:colOff>180975</xdr:colOff>
      <xdr:row>105</xdr:row>
      <xdr:rowOff>0</xdr:rowOff>
    </xdr:to>
    <xdr:sp>
      <xdr:nvSpPr>
        <xdr:cNvPr id="9" name="TextBox 9"/>
        <xdr:cNvSpPr txBox="1">
          <a:spLocks noChangeArrowheads="1"/>
        </xdr:cNvSpPr>
      </xdr:nvSpPr>
      <xdr:spPr>
        <a:xfrm>
          <a:off x="209550" y="15906750"/>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0</xdr:rowOff>
    </xdr:from>
    <xdr:to>
      <xdr:col>6</xdr:col>
      <xdr:colOff>600075</xdr:colOff>
      <xdr:row>39</xdr:row>
      <xdr:rowOff>0</xdr:rowOff>
    </xdr:to>
    <xdr:sp>
      <xdr:nvSpPr>
        <xdr:cNvPr id="1" name="TextBox 3"/>
        <xdr:cNvSpPr txBox="1">
          <a:spLocks noChangeArrowheads="1"/>
        </xdr:cNvSpPr>
      </xdr:nvSpPr>
      <xdr:spPr>
        <a:xfrm>
          <a:off x="85725" y="6372225"/>
          <a:ext cx="59626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185</xdr:row>
      <xdr:rowOff>0</xdr:rowOff>
    </xdr:from>
    <xdr:to>
      <xdr:col>8</xdr:col>
      <xdr:colOff>657225</xdr:colOff>
      <xdr:row>185</xdr:row>
      <xdr:rowOff>0</xdr:rowOff>
    </xdr:to>
    <xdr:sp>
      <xdr:nvSpPr>
        <xdr:cNvPr id="1" name="Text 18"/>
        <xdr:cNvSpPr txBox="1">
          <a:spLocks noChangeArrowheads="1"/>
        </xdr:cNvSpPr>
      </xdr:nvSpPr>
      <xdr:spPr>
        <a:xfrm>
          <a:off x="390525" y="23669625"/>
          <a:ext cx="655320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270</xdr:row>
      <xdr:rowOff>0</xdr:rowOff>
    </xdr:from>
    <xdr:to>
      <xdr:col>9</xdr:col>
      <xdr:colOff>66675</xdr:colOff>
      <xdr:row>270</xdr:row>
      <xdr:rowOff>0</xdr:rowOff>
    </xdr:to>
    <xdr:sp>
      <xdr:nvSpPr>
        <xdr:cNvPr id="2" name="Text 18"/>
        <xdr:cNvSpPr txBox="1">
          <a:spLocks noChangeArrowheads="1"/>
        </xdr:cNvSpPr>
      </xdr:nvSpPr>
      <xdr:spPr>
        <a:xfrm>
          <a:off x="657225" y="37499925"/>
          <a:ext cx="658177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204</xdr:row>
      <xdr:rowOff>0</xdr:rowOff>
    </xdr:from>
    <xdr:to>
      <xdr:col>8</xdr:col>
      <xdr:colOff>523875</xdr:colOff>
      <xdr:row>204</xdr:row>
      <xdr:rowOff>0</xdr:rowOff>
    </xdr:to>
    <xdr:sp>
      <xdr:nvSpPr>
        <xdr:cNvPr id="3" name="Text 18"/>
        <xdr:cNvSpPr txBox="1">
          <a:spLocks noChangeArrowheads="1"/>
        </xdr:cNvSpPr>
      </xdr:nvSpPr>
      <xdr:spPr>
        <a:xfrm>
          <a:off x="371475" y="26746200"/>
          <a:ext cx="6438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278</xdr:row>
      <xdr:rowOff>152400</xdr:rowOff>
    </xdr:from>
    <xdr:to>
      <xdr:col>8</xdr:col>
      <xdr:colOff>876300</xdr:colOff>
      <xdr:row>281</xdr:row>
      <xdr:rowOff>9525</xdr:rowOff>
    </xdr:to>
    <xdr:sp>
      <xdr:nvSpPr>
        <xdr:cNvPr id="4" name="Text 18"/>
        <xdr:cNvSpPr txBox="1">
          <a:spLocks noChangeArrowheads="1"/>
        </xdr:cNvSpPr>
      </xdr:nvSpPr>
      <xdr:spPr>
        <a:xfrm>
          <a:off x="400050" y="39071550"/>
          <a:ext cx="6762750" cy="3429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period ended 31 December 2004.
</a:t>
          </a:r>
        </a:p>
      </xdr:txBody>
    </xdr:sp>
    <xdr:clientData/>
  </xdr:twoCellAnchor>
  <xdr:twoCellAnchor>
    <xdr:from>
      <xdr:col>0</xdr:col>
      <xdr:colOff>352425</xdr:colOff>
      <xdr:row>290</xdr:row>
      <xdr:rowOff>0</xdr:rowOff>
    </xdr:from>
    <xdr:to>
      <xdr:col>8</xdr:col>
      <xdr:colOff>219075</xdr:colOff>
      <xdr:row>290</xdr:row>
      <xdr:rowOff>0</xdr:rowOff>
    </xdr:to>
    <xdr:sp>
      <xdr:nvSpPr>
        <xdr:cNvPr id="5" name="Text 18"/>
        <xdr:cNvSpPr txBox="1">
          <a:spLocks noChangeArrowheads="1"/>
        </xdr:cNvSpPr>
      </xdr:nvSpPr>
      <xdr:spPr>
        <a:xfrm>
          <a:off x="352425" y="40376475"/>
          <a:ext cx="61531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333</xdr:row>
      <xdr:rowOff>0</xdr:rowOff>
    </xdr:from>
    <xdr:to>
      <xdr:col>8</xdr:col>
      <xdr:colOff>333375</xdr:colOff>
      <xdr:row>333</xdr:row>
      <xdr:rowOff>0</xdr:rowOff>
    </xdr:to>
    <xdr:sp>
      <xdr:nvSpPr>
        <xdr:cNvPr id="6" name="Text 18"/>
        <xdr:cNvSpPr txBox="1">
          <a:spLocks noChangeArrowheads="1"/>
        </xdr:cNvSpPr>
      </xdr:nvSpPr>
      <xdr:spPr>
        <a:xfrm>
          <a:off x="371475" y="43986450"/>
          <a:ext cx="6248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336</xdr:row>
      <xdr:rowOff>0</xdr:rowOff>
    </xdr:from>
    <xdr:to>
      <xdr:col>8</xdr:col>
      <xdr:colOff>447675</xdr:colOff>
      <xdr:row>336</xdr:row>
      <xdr:rowOff>0</xdr:rowOff>
    </xdr:to>
    <xdr:sp>
      <xdr:nvSpPr>
        <xdr:cNvPr id="7" name="Text 18"/>
        <xdr:cNvSpPr txBox="1">
          <a:spLocks noChangeArrowheads="1"/>
        </xdr:cNvSpPr>
      </xdr:nvSpPr>
      <xdr:spPr>
        <a:xfrm>
          <a:off x="371475" y="44472225"/>
          <a:ext cx="63627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361</xdr:row>
      <xdr:rowOff>0</xdr:rowOff>
    </xdr:from>
    <xdr:to>
      <xdr:col>8</xdr:col>
      <xdr:colOff>876300</xdr:colOff>
      <xdr:row>361</xdr:row>
      <xdr:rowOff>0</xdr:rowOff>
    </xdr:to>
    <xdr:sp>
      <xdr:nvSpPr>
        <xdr:cNvPr id="8" name="TextBox 18"/>
        <xdr:cNvSpPr txBox="1">
          <a:spLocks noChangeArrowheads="1"/>
        </xdr:cNvSpPr>
      </xdr:nvSpPr>
      <xdr:spPr>
        <a:xfrm>
          <a:off x="381000" y="48577500"/>
          <a:ext cx="67818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110</xdr:row>
      <xdr:rowOff>0</xdr:rowOff>
    </xdr:from>
    <xdr:to>
      <xdr:col>8</xdr:col>
      <xdr:colOff>514350</xdr:colOff>
      <xdr:row>110</xdr:row>
      <xdr:rowOff>0</xdr:rowOff>
    </xdr:to>
    <xdr:sp>
      <xdr:nvSpPr>
        <xdr:cNvPr id="9" name="TextBox 19"/>
        <xdr:cNvSpPr txBox="1">
          <a:spLocks noChangeArrowheads="1"/>
        </xdr:cNvSpPr>
      </xdr:nvSpPr>
      <xdr:spPr>
        <a:xfrm>
          <a:off x="381000" y="14392275"/>
          <a:ext cx="6419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110</xdr:row>
      <xdr:rowOff>0</xdr:rowOff>
    </xdr:from>
    <xdr:to>
      <xdr:col>8</xdr:col>
      <xdr:colOff>447675</xdr:colOff>
      <xdr:row>110</xdr:row>
      <xdr:rowOff>0</xdr:rowOff>
    </xdr:to>
    <xdr:sp>
      <xdr:nvSpPr>
        <xdr:cNvPr id="10" name="TextBox 20"/>
        <xdr:cNvSpPr txBox="1">
          <a:spLocks noChangeArrowheads="1"/>
        </xdr:cNvSpPr>
      </xdr:nvSpPr>
      <xdr:spPr>
        <a:xfrm>
          <a:off x="361950" y="14392275"/>
          <a:ext cx="63722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362</xdr:row>
      <xdr:rowOff>0</xdr:rowOff>
    </xdr:from>
    <xdr:to>
      <xdr:col>8</xdr:col>
      <xdr:colOff>838200</xdr:colOff>
      <xdr:row>372</xdr:row>
      <xdr:rowOff>85725</xdr:rowOff>
    </xdr:to>
    <xdr:sp>
      <xdr:nvSpPr>
        <xdr:cNvPr id="11" name="TextBox 21"/>
        <xdr:cNvSpPr txBox="1">
          <a:spLocks noChangeArrowheads="1"/>
        </xdr:cNvSpPr>
      </xdr:nvSpPr>
      <xdr:spPr>
        <a:xfrm>
          <a:off x="390525" y="48739425"/>
          <a:ext cx="6734175" cy="17049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28 February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307</xdr:row>
      <xdr:rowOff>9525</xdr:rowOff>
    </xdr:from>
    <xdr:to>
      <xdr:col>8</xdr:col>
      <xdr:colOff>476250</xdr:colOff>
      <xdr:row>309</xdr:row>
      <xdr:rowOff>28575</xdr:rowOff>
    </xdr:to>
    <xdr:sp>
      <xdr:nvSpPr>
        <xdr:cNvPr id="12" name="Text 18"/>
        <xdr:cNvSpPr txBox="1">
          <a:spLocks noChangeArrowheads="1"/>
        </xdr:cNvSpPr>
      </xdr:nvSpPr>
      <xdr:spPr>
        <a:xfrm>
          <a:off x="361950" y="40376475"/>
          <a:ext cx="64008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35</xdr:row>
      <xdr:rowOff>0</xdr:rowOff>
    </xdr:from>
    <xdr:to>
      <xdr:col>8</xdr:col>
      <xdr:colOff>419100</xdr:colOff>
      <xdr:row>35</xdr:row>
      <xdr:rowOff>0</xdr:rowOff>
    </xdr:to>
    <xdr:sp>
      <xdr:nvSpPr>
        <xdr:cNvPr id="13" name="Text 18"/>
        <xdr:cNvSpPr txBox="1">
          <a:spLocks noChangeArrowheads="1"/>
        </xdr:cNvSpPr>
      </xdr:nvSpPr>
      <xdr:spPr>
        <a:xfrm>
          <a:off x="371475" y="5629275"/>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314</xdr:row>
      <xdr:rowOff>0</xdr:rowOff>
    </xdr:from>
    <xdr:to>
      <xdr:col>7</xdr:col>
      <xdr:colOff>438150</xdr:colOff>
      <xdr:row>314</xdr:row>
      <xdr:rowOff>0</xdr:rowOff>
    </xdr:to>
    <xdr:sp>
      <xdr:nvSpPr>
        <xdr:cNvPr id="14" name="TextBox 24"/>
        <xdr:cNvSpPr txBox="1">
          <a:spLocks noChangeArrowheads="1"/>
        </xdr:cNvSpPr>
      </xdr:nvSpPr>
      <xdr:spPr>
        <a:xfrm>
          <a:off x="28575" y="40862250"/>
          <a:ext cx="5829300"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5"/>
  <sheetViews>
    <sheetView tabSelected="1" workbookViewId="0" topLeftCell="A24">
      <selection activeCell="B41" sqref="B41"/>
    </sheetView>
  </sheetViews>
  <sheetFormatPr defaultColWidth="9.140625" defaultRowHeight="12.75"/>
  <cols>
    <col min="1" max="1" width="36.7109375" style="38" customWidth="1"/>
    <col min="2" max="2" width="12.57421875" style="38" customWidth="1"/>
    <col min="3" max="3" width="1.7109375" style="38" customWidth="1"/>
    <col min="4" max="4" width="12.57421875" style="39" bestFit="1" customWidth="1"/>
    <col min="5" max="5" width="2.00390625" style="38" customWidth="1"/>
    <col min="6" max="6" width="10.28125" style="39" bestFit="1" customWidth="1"/>
    <col min="7" max="7" width="2.00390625" style="38" customWidth="1"/>
    <col min="8" max="8" width="12.28125" style="39" customWidth="1"/>
    <col min="9" max="16384" width="9.140625" style="38" customWidth="1"/>
  </cols>
  <sheetData>
    <row r="1" spans="1:8" ht="12.75">
      <c r="A1" s="68" t="s">
        <v>218</v>
      </c>
      <c r="B1" s="68"/>
      <c r="C1" s="68"/>
      <c r="D1" s="68"/>
      <c r="E1" s="68"/>
      <c r="F1" s="68"/>
      <c r="G1" s="68"/>
      <c r="H1" s="68"/>
    </row>
    <row r="2" spans="1:8" ht="12.75">
      <c r="A2" s="69" t="s">
        <v>219</v>
      </c>
      <c r="B2" s="68"/>
      <c r="C2" s="68"/>
      <c r="D2" s="68"/>
      <c r="E2" s="68"/>
      <c r="F2" s="68"/>
      <c r="G2" s="68"/>
      <c r="H2" s="68"/>
    </row>
    <row r="3" spans="1:8" ht="12.75">
      <c r="A3" s="69"/>
      <c r="B3" s="68"/>
      <c r="C3" s="68"/>
      <c r="D3" s="68"/>
      <c r="E3" s="68"/>
      <c r="F3" s="68"/>
      <c r="G3" s="68"/>
      <c r="H3" s="68"/>
    </row>
    <row r="5" ht="12.75">
      <c r="A5" s="40" t="s">
        <v>52</v>
      </c>
    </row>
    <row r="6" ht="12.75">
      <c r="A6" s="40" t="s">
        <v>53</v>
      </c>
    </row>
    <row r="7" spans="1:2" ht="12.75">
      <c r="A7" s="40" t="s">
        <v>129</v>
      </c>
      <c r="B7" s="39"/>
    </row>
    <row r="8" spans="1:2" ht="12.75">
      <c r="A8" s="40"/>
      <c r="B8" s="39"/>
    </row>
    <row r="9" spans="1:8" ht="12.75">
      <c r="A9" s="40"/>
      <c r="B9" s="127" t="s">
        <v>136</v>
      </c>
      <c r="C9" s="127"/>
      <c r="D9" s="127"/>
      <c r="F9" s="127" t="s">
        <v>140</v>
      </c>
      <c r="G9" s="127"/>
      <c r="H9" s="127"/>
    </row>
    <row r="10" spans="2:8" ht="12.75">
      <c r="B10" s="39"/>
      <c r="C10" s="39"/>
      <c r="D10" s="39" t="s">
        <v>138</v>
      </c>
      <c r="E10" s="39"/>
      <c r="F10" s="39" t="s">
        <v>137</v>
      </c>
      <c r="G10" s="39"/>
      <c r="H10" s="39" t="s">
        <v>138</v>
      </c>
    </row>
    <row r="11" spans="2:8" ht="12.75">
      <c r="B11" s="39" t="s">
        <v>137</v>
      </c>
      <c r="C11" s="39"/>
      <c r="D11" s="39" t="s">
        <v>139</v>
      </c>
      <c r="E11" s="39"/>
      <c r="F11" s="39" t="s">
        <v>257</v>
      </c>
      <c r="G11" s="39"/>
      <c r="H11" s="39" t="s">
        <v>139</v>
      </c>
    </row>
    <row r="12" spans="2:8" ht="12.75">
      <c r="B12" s="39" t="s">
        <v>131</v>
      </c>
      <c r="C12" s="39"/>
      <c r="D12" s="39" t="s">
        <v>131</v>
      </c>
      <c r="E12" s="39"/>
      <c r="F12" s="39" t="s">
        <v>109</v>
      </c>
      <c r="G12" s="39"/>
      <c r="H12" s="39" t="s">
        <v>258</v>
      </c>
    </row>
    <row r="13" spans="2:8" ht="12.75">
      <c r="B13" s="51" t="s">
        <v>50</v>
      </c>
      <c r="C13" s="51"/>
      <c r="D13" s="51" t="s">
        <v>51</v>
      </c>
      <c r="E13" s="51"/>
      <c r="F13" s="51" t="s">
        <v>50</v>
      </c>
      <c r="G13" s="51"/>
      <c r="H13" s="51" t="s">
        <v>51</v>
      </c>
    </row>
    <row r="14" spans="2:8" ht="12.75">
      <c r="B14" s="39" t="s">
        <v>118</v>
      </c>
      <c r="D14" s="39" t="s">
        <v>118</v>
      </c>
      <c r="F14" s="39" t="s">
        <v>118</v>
      </c>
      <c r="H14" s="39" t="s">
        <v>118</v>
      </c>
    </row>
    <row r="16" spans="1:8" s="2" customFormat="1" ht="12.75">
      <c r="A16" s="2" t="s">
        <v>123</v>
      </c>
      <c r="B16" s="2">
        <v>26291</v>
      </c>
      <c r="D16" s="57" t="s">
        <v>178</v>
      </c>
      <c r="F16" s="2">
        <v>68727</v>
      </c>
      <c r="H16" s="57" t="s">
        <v>178</v>
      </c>
    </row>
    <row r="17" spans="4:8" s="2" customFormat="1" ht="12.75">
      <c r="D17" s="57"/>
      <c r="H17" s="57"/>
    </row>
    <row r="18" spans="1:8" s="2" customFormat="1" ht="12.75">
      <c r="A18" s="2" t="s">
        <v>124</v>
      </c>
      <c r="B18" s="2">
        <v>-18406</v>
      </c>
      <c r="D18" s="57" t="s">
        <v>178</v>
      </c>
      <c r="F18" s="2">
        <v>-46588</v>
      </c>
      <c r="H18" s="57" t="s">
        <v>178</v>
      </c>
    </row>
    <row r="19" spans="2:8" s="2" customFormat="1" ht="12.75">
      <c r="B19" s="46"/>
      <c r="D19" s="46"/>
      <c r="F19" s="46"/>
      <c r="H19" s="46"/>
    </row>
    <row r="20" spans="1:8" s="2" customFormat="1" ht="12.75">
      <c r="A20" s="2" t="s">
        <v>144</v>
      </c>
      <c r="B20" s="2">
        <f>SUM(B16:B19)</f>
        <v>7885</v>
      </c>
      <c r="D20" s="57" t="s">
        <v>178</v>
      </c>
      <c r="F20" s="2">
        <f>SUM(F16:F19)</f>
        <v>22139</v>
      </c>
      <c r="H20" s="57" t="s">
        <v>178</v>
      </c>
    </row>
    <row r="21" spans="4:8" s="2" customFormat="1" ht="12.75">
      <c r="D21" s="57"/>
      <c r="H21" s="57"/>
    </row>
    <row r="22" spans="1:8" s="2" customFormat="1" ht="12.75">
      <c r="A22" s="38" t="s">
        <v>145</v>
      </c>
      <c r="B22" s="2">
        <v>-4125</v>
      </c>
      <c r="D22" s="57" t="s">
        <v>178</v>
      </c>
      <c r="F22" s="2">
        <v>-13430</v>
      </c>
      <c r="H22" s="57" t="s">
        <v>178</v>
      </c>
    </row>
    <row r="23" spans="1:8" s="2" customFormat="1" ht="12.75">
      <c r="A23" s="38"/>
      <c r="D23" s="57"/>
      <c r="H23" s="57"/>
    </row>
    <row r="24" spans="1:8" s="2" customFormat="1" ht="12.75">
      <c r="A24" s="38" t="s">
        <v>125</v>
      </c>
      <c r="B24" s="2">
        <v>83</v>
      </c>
      <c r="D24" s="57" t="s">
        <v>178</v>
      </c>
      <c r="F24" s="2">
        <v>88</v>
      </c>
      <c r="H24" s="57" t="s">
        <v>178</v>
      </c>
    </row>
    <row r="25" spans="1:8" s="2" customFormat="1" ht="12.75">
      <c r="A25" s="38"/>
      <c r="B25" s="58"/>
      <c r="D25" s="58"/>
      <c r="F25" s="58"/>
      <c r="H25" s="58"/>
    </row>
    <row r="26" spans="1:8" s="2" customFormat="1" ht="12.75">
      <c r="A26" s="38" t="s">
        <v>146</v>
      </c>
      <c r="B26" s="57">
        <f>SUM(B20:B25)</f>
        <v>3843</v>
      </c>
      <c r="C26" s="57">
        <f>SUM(C20:C25)</f>
        <v>0</v>
      </c>
      <c r="D26" s="57" t="s">
        <v>178</v>
      </c>
      <c r="F26" s="57">
        <f>SUM(F20:F25)</f>
        <v>8797</v>
      </c>
      <c r="G26" s="57">
        <f>SUM(G20:G25)</f>
        <v>0</v>
      </c>
      <c r="H26" s="57" t="s">
        <v>178</v>
      </c>
    </row>
    <row r="27" s="2" customFormat="1" ht="12.75">
      <c r="A27" s="38"/>
    </row>
    <row r="28" spans="1:8" s="2" customFormat="1" ht="12.75">
      <c r="A28" s="38" t="s">
        <v>127</v>
      </c>
      <c r="B28" s="57">
        <v>-119</v>
      </c>
      <c r="D28" s="57" t="s">
        <v>178</v>
      </c>
      <c r="F28" s="57">
        <v>-738</v>
      </c>
      <c r="H28" s="57" t="s">
        <v>178</v>
      </c>
    </row>
    <row r="29" spans="1:8" s="2" customFormat="1" ht="12.75">
      <c r="A29" s="38"/>
      <c r="B29" s="58"/>
      <c r="D29" s="58"/>
      <c r="F29" s="58"/>
      <c r="H29" s="58"/>
    </row>
    <row r="30" spans="1:8" s="2" customFormat="1" ht="12.75">
      <c r="A30" s="38" t="s">
        <v>167</v>
      </c>
      <c r="B30" s="57">
        <f>+B26+B28</f>
        <v>3724</v>
      </c>
      <c r="D30" s="57" t="s">
        <v>178</v>
      </c>
      <c r="F30" s="57">
        <f>+F26+F28</f>
        <v>8059</v>
      </c>
      <c r="H30" s="57" t="s">
        <v>178</v>
      </c>
    </row>
    <row r="31" spans="1:8" s="2" customFormat="1" ht="12.75">
      <c r="A31" s="38"/>
      <c r="B31" s="57"/>
      <c r="D31" s="57"/>
      <c r="F31" s="57"/>
      <c r="H31" s="57"/>
    </row>
    <row r="32" spans="1:8" s="2" customFormat="1" ht="12.75">
      <c r="A32" s="38" t="s">
        <v>117</v>
      </c>
      <c r="B32" s="57">
        <f>-1155</f>
        <v>-1155</v>
      </c>
      <c r="D32" s="57" t="s">
        <v>178</v>
      </c>
      <c r="F32" s="57">
        <f>-1792</f>
        <v>-1792</v>
      </c>
      <c r="H32" s="57" t="s">
        <v>178</v>
      </c>
    </row>
    <row r="33" spans="1:8" s="2" customFormat="1" ht="12.75">
      <c r="A33" s="38"/>
      <c r="B33" s="58"/>
      <c r="D33" s="58"/>
      <c r="F33" s="58"/>
      <c r="H33" s="58"/>
    </row>
    <row r="34" spans="1:8" s="2" customFormat="1" ht="12.75">
      <c r="A34" s="38" t="s">
        <v>168</v>
      </c>
      <c r="B34" s="79">
        <f>+B30+B32</f>
        <v>2569</v>
      </c>
      <c r="D34" s="57" t="s">
        <v>178</v>
      </c>
      <c r="F34" s="79">
        <f>+F30+F32</f>
        <v>6267</v>
      </c>
      <c r="H34" s="57" t="s">
        <v>178</v>
      </c>
    </row>
    <row r="35" spans="2:8" s="2" customFormat="1" ht="12.75">
      <c r="B35" s="3"/>
      <c r="C35" s="3"/>
      <c r="D35" s="1"/>
      <c r="E35" s="3"/>
      <c r="F35" s="3"/>
      <c r="G35" s="3"/>
      <c r="H35" s="1"/>
    </row>
    <row r="36" spans="1:8" s="2" customFormat="1" ht="12.75">
      <c r="A36" s="38" t="s">
        <v>169</v>
      </c>
      <c r="B36" s="2">
        <v>0</v>
      </c>
      <c r="D36" s="57" t="s">
        <v>178</v>
      </c>
      <c r="F36" s="2">
        <f>-3706</f>
        <v>-3706</v>
      </c>
      <c r="H36" s="57" t="s">
        <v>178</v>
      </c>
    </row>
    <row r="37" spans="2:8" s="2" customFormat="1" ht="12.75">
      <c r="B37" s="58"/>
      <c r="D37" s="58"/>
      <c r="F37" s="58"/>
      <c r="H37" s="58"/>
    </row>
    <row r="38" spans="1:8" s="2" customFormat="1" ht="13.5" thickBot="1">
      <c r="A38" s="38" t="s">
        <v>243</v>
      </c>
      <c r="B38" s="80">
        <f>SUM(B34:B37)</f>
        <v>2569</v>
      </c>
      <c r="D38" s="15" t="s">
        <v>178</v>
      </c>
      <c r="F38" s="80">
        <f>SUM(F34:F37)</f>
        <v>2561</v>
      </c>
      <c r="H38" s="15" t="s">
        <v>178</v>
      </c>
    </row>
    <row r="39" spans="1:8" s="2" customFormat="1" ht="13.5" thickTop="1">
      <c r="A39" s="38"/>
      <c r="D39" s="57"/>
      <c r="F39" s="57"/>
      <c r="H39" s="57"/>
    </row>
    <row r="40" spans="1:8" s="2" customFormat="1" ht="12.75">
      <c r="A40" s="38"/>
      <c r="B40" s="13"/>
      <c r="D40" s="1"/>
      <c r="F40" s="13"/>
      <c r="H40" s="1"/>
    </row>
    <row r="41" spans="1:8" s="2" customFormat="1" ht="13.5" thickBot="1">
      <c r="A41" s="81" t="s">
        <v>64</v>
      </c>
      <c r="B41" s="14">
        <f>+'Notes '!E356</f>
        <v>4.585043726575049</v>
      </c>
      <c r="D41" s="15" t="s">
        <v>178</v>
      </c>
      <c r="F41" s="14">
        <f>+'Notes '!G356</f>
        <v>13.712052256786421</v>
      </c>
      <c r="H41" s="15" t="s">
        <v>178</v>
      </c>
    </row>
    <row r="42" spans="1:8" s="2" customFormat="1" ht="13.5" thickTop="1">
      <c r="A42" s="38"/>
      <c r="D42" s="57"/>
      <c r="F42" s="57"/>
      <c r="H42" s="57"/>
    </row>
    <row r="43" spans="1:8" s="2" customFormat="1" ht="12.75">
      <c r="A43" s="38"/>
      <c r="B43" s="13"/>
      <c r="D43" s="1"/>
      <c r="F43" s="13"/>
      <c r="H43" s="1"/>
    </row>
    <row r="44" spans="1:8" s="2" customFormat="1" ht="12.75">
      <c r="A44" s="38" t="s">
        <v>179</v>
      </c>
      <c r="B44" s="13"/>
      <c r="D44" s="1"/>
      <c r="F44" s="13"/>
      <c r="H44" s="1"/>
    </row>
    <row r="45" spans="4:8" s="2" customFormat="1" ht="12.75">
      <c r="D45" s="57"/>
      <c r="F45" s="57"/>
      <c r="H45" s="57"/>
    </row>
    <row r="46" spans="1:8" s="2" customFormat="1" ht="12.75">
      <c r="A46" s="2" t="s">
        <v>148</v>
      </c>
      <c r="D46" s="57"/>
      <c r="F46" s="57"/>
      <c r="H46" s="57"/>
    </row>
    <row r="47" spans="4:8" s="2" customFormat="1" ht="12.75">
      <c r="D47" s="57"/>
      <c r="F47" s="57"/>
      <c r="H47" s="57"/>
    </row>
    <row r="48" spans="1:8" s="2" customFormat="1" ht="12.75" customHeight="1">
      <c r="A48" s="126" t="s">
        <v>276</v>
      </c>
      <c r="B48" s="126"/>
      <c r="C48" s="126"/>
      <c r="D48" s="126"/>
      <c r="E48" s="126"/>
      <c r="F48" s="126"/>
      <c r="G48" s="126"/>
      <c r="H48" s="126"/>
    </row>
    <row r="49" spans="1:8" s="2" customFormat="1" ht="12.75">
      <c r="A49" s="126"/>
      <c r="B49" s="126"/>
      <c r="C49" s="126"/>
      <c r="D49" s="126"/>
      <c r="E49" s="126"/>
      <c r="F49" s="126"/>
      <c r="G49" s="126"/>
      <c r="H49" s="126"/>
    </row>
    <row r="50" spans="1:8" s="2" customFormat="1" ht="12.75">
      <c r="A50" s="126"/>
      <c r="B50" s="126"/>
      <c r="C50" s="126"/>
      <c r="D50" s="126"/>
      <c r="E50" s="126"/>
      <c r="F50" s="126"/>
      <c r="G50" s="126"/>
      <c r="H50" s="126"/>
    </row>
    <row r="51" spans="4:8" s="2" customFormat="1" ht="12.75">
      <c r="D51" s="57"/>
      <c r="F51" s="57"/>
      <c r="H51" s="57"/>
    </row>
    <row r="52" spans="4:8" s="2" customFormat="1" ht="12.75">
      <c r="D52" s="57"/>
      <c r="F52" s="57"/>
      <c r="H52" s="57"/>
    </row>
    <row r="53" spans="1:8" s="2" customFormat="1" ht="12.75">
      <c r="A53" s="126" t="s">
        <v>25</v>
      </c>
      <c r="B53" s="126"/>
      <c r="C53" s="126"/>
      <c r="D53" s="126"/>
      <c r="E53" s="126"/>
      <c r="F53" s="126"/>
      <c r="G53" s="126"/>
      <c r="H53" s="126"/>
    </row>
    <row r="54" spans="1:8" ht="12.75">
      <c r="A54" s="126"/>
      <c r="B54" s="126"/>
      <c r="C54" s="126"/>
      <c r="D54" s="126"/>
      <c r="E54" s="126"/>
      <c r="F54" s="126"/>
      <c r="G54" s="126"/>
      <c r="H54" s="126"/>
    </row>
    <row r="55" spans="1:8" ht="12.75">
      <c r="A55" s="126"/>
      <c r="B55" s="126"/>
      <c r="C55" s="126"/>
      <c r="D55" s="126"/>
      <c r="E55" s="126"/>
      <c r="F55" s="126"/>
      <c r="G55" s="126"/>
      <c r="H55" s="126"/>
    </row>
  </sheetData>
  <mergeCells count="4">
    <mergeCell ref="A53:H55"/>
    <mergeCell ref="F9:H9"/>
    <mergeCell ref="B9:D9"/>
    <mergeCell ref="A48:H50"/>
  </mergeCells>
  <printOptions horizontalCentered="1"/>
  <pageMargins left="1" right="1" top="0.5" bottom="0.5" header="0.5" footer="0.5"/>
  <pageSetup fitToHeight="1" fitToWidth="1" horizontalDpi="1200" verticalDpi="12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70"/>
  <sheetViews>
    <sheetView workbookViewId="0" topLeftCell="A1">
      <selection activeCell="A1" sqref="A1"/>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218</v>
      </c>
    </row>
    <row r="2" ht="12.75">
      <c r="A2" s="8" t="s">
        <v>219</v>
      </c>
    </row>
    <row r="3" ht="12.75">
      <c r="A3" s="8"/>
    </row>
    <row r="5" ht="12.75">
      <c r="A5" s="9" t="s">
        <v>259</v>
      </c>
    </row>
    <row r="6" ht="12.75">
      <c r="A6" s="9" t="s">
        <v>129</v>
      </c>
    </row>
    <row r="7" spans="2:4" ht="12.75">
      <c r="B7" s="56"/>
      <c r="D7" s="6" t="s">
        <v>132</v>
      </c>
    </row>
    <row r="8" spans="2:4" ht="12.75">
      <c r="B8" s="6" t="s">
        <v>54</v>
      </c>
      <c r="D8" s="6" t="s">
        <v>133</v>
      </c>
    </row>
    <row r="9" spans="2:4" ht="12.75">
      <c r="B9" s="6" t="s">
        <v>130</v>
      </c>
      <c r="D9" s="6" t="s">
        <v>134</v>
      </c>
    </row>
    <row r="10" spans="2:4" ht="12.75">
      <c r="B10" s="6" t="s">
        <v>149</v>
      </c>
      <c r="D10" s="6" t="s">
        <v>135</v>
      </c>
    </row>
    <row r="11" spans="2:4" ht="12.75">
      <c r="B11" s="6" t="s">
        <v>131</v>
      </c>
      <c r="D11" s="6" t="s">
        <v>260</v>
      </c>
    </row>
    <row r="12" spans="2:4" ht="12.75">
      <c r="B12" s="16" t="s">
        <v>107</v>
      </c>
      <c r="D12" s="16" t="s">
        <v>166</v>
      </c>
    </row>
    <row r="13" spans="2:4" ht="12.75">
      <c r="B13" s="6" t="s">
        <v>118</v>
      </c>
      <c r="D13" s="6" t="s">
        <v>118</v>
      </c>
    </row>
    <row r="15" spans="1:8" s="10" customFormat="1" ht="12.75">
      <c r="A15" s="17" t="s">
        <v>113</v>
      </c>
      <c r="B15" s="10">
        <v>23403</v>
      </c>
      <c r="D15" s="11">
        <v>0</v>
      </c>
      <c r="F15" s="11"/>
      <c r="H15" s="11"/>
    </row>
    <row r="16" spans="1:8" s="10" customFormat="1" ht="12.75">
      <c r="A16" s="17"/>
      <c r="D16" s="11"/>
      <c r="F16" s="11"/>
      <c r="H16" s="11"/>
    </row>
    <row r="17" spans="1:8" s="10" customFormat="1" ht="12.75">
      <c r="A17" s="17" t="s">
        <v>114</v>
      </c>
      <c r="D17" s="11"/>
      <c r="F17" s="11"/>
      <c r="H17" s="11"/>
    </row>
    <row r="18" spans="1:8" s="10" customFormat="1" ht="12.75">
      <c r="A18" s="12" t="s">
        <v>115</v>
      </c>
      <c r="B18" s="18">
        <v>9071</v>
      </c>
      <c r="C18" s="12"/>
      <c r="D18" s="19">
        <v>0</v>
      </c>
      <c r="E18" s="12"/>
      <c r="F18" s="4"/>
      <c r="G18" s="12"/>
      <c r="H18" s="11"/>
    </row>
    <row r="19" spans="1:8" s="10" customFormat="1" ht="12.75">
      <c r="A19" s="12" t="s">
        <v>9</v>
      </c>
      <c r="B19" s="20">
        <v>19505</v>
      </c>
      <c r="C19" s="12"/>
      <c r="D19" s="21">
        <v>0</v>
      </c>
      <c r="E19" s="12"/>
      <c r="F19" s="4"/>
      <c r="G19" s="12"/>
      <c r="H19" s="11"/>
    </row>
    <row r="20" spans="1:8" s="10" customFormat="1" ht="12.75">
      <c r="A20" s="12" t="s">
        <v>8</v>
      </c>
      <c r="B20" s="20">
        <f>2046+9+4</f>
        <v>2059</v>
      </c>
      <c r="C20" s="12"/>
      <c r="D20" s="21">
        <v>412</v>
      </c>
      <c r="E20" s="12"/>
      <c r="F20" s="4"/>
      <c r="G20" s="12"/>
      <c r="H20" s="11"/>
    </row>
    <row r="21" spans="1:8" s="10" customFormat="1" ht="12.75">
      <c r="A21" s="12" t="s">
        <v>119</v>
      </c>
      <c r="B21" s="20">
        <v>355</v>
      </c>
      <c r="C21" s="12"/>
      <c r="D21" s="21">
        <v>0</v>
      </c>
      <c r="E21" s="12"/>
      <c r="F21" s="4"/>
      <c r="G21" s="12"/>
      <c r="H21" s="11"/>
    </row>
    <row r="22" spans="1:8" s="10" customFormat="1" ht="12.75">
      <c r="A22" s="12" t="s">
        <v>35</v>
      </c>
      <c r="B22" s="20">
        <v>2400</v>
      </c>
      <c r="C22" s="12"/>
      <c r="D22" s="21"/>
      <c r="E22" s="12"/>
      <c r="F22" s="4"/>
      <c r="G22" s="12"/>
      <c r="H22" s="11"/>
    </row>
    <row r="23" spans="1:8" s="10" customFormat="1" ht="12.75">
      <c r="A23" s="12" t="s">
        <v>34</v>
      </c>
      <c r="B23" s="20">
        <v>3631</v>
      </c>
      <c r="C23" s="12"/>
      <c r="D23" s="22" t="s">
        <v>150</v>
      </c>
      <c r="E23" s="12"/>
      <c r="F23" s="4"/>
      <c r="G23" s="12"/>
      <c r="H23" s="11"/>
    </row>
    <row r="24" spans="1:8" s="10" customFormat="1" ht="12.75">
      <c r="A24" s="12"/>
      <c r="B24" s="23">
        <f>SUM(B18:B23)</f>
        <v>37021</v>
      </c>
      <c r="C24" s="12"/>
      <c r="D24" s="23">
        <f>SUM(D18:D23)</f>
        <v>412</v>
      </c>
      <c r="E24" s="12"/>
      <c r="F24" s="4"/>
      <c r="G24" s="12"/>
      <c r="H24" s="11"/>
    </row>
    <row r="25" spans="1:8" s="10" customFormat="1" ht="12.75">
      <c r="A25" s="24" t="s">
        <v>116</v>
      </c>
      <c r="B25" s="20"/>
      <c r="C25" s="12"/>
      <c r="D25" s="21"/>
      <c r="E25" s="12"/>
      <c r="F25" s="4"/>
      <c r="G25" s="12"/>
      <c r="H25" s="11"/>
    </row>
    <row r="26" spans="1:8" s="10" customFormat="1" ht="12.75">
      <c r="A26" s="12" t="s">
        <v>10</v>
      </c>
      <c r="B26" s="20">
        <v>12467</v>
      </c>
      <c r="C26" s="12"/>
      <c r="D26" s="21">
        <v>0</v>
      </c>
      <c r="E26" s="12"/>
      <c r="F26" s="4"/>
      <c r="G26" s="12"/>
      <c r="H26" s="11"/>
    </row>
    <row r="27" spans="1:8" s="10" customFormat="1" ht="12.75">
      <c r="A27" s="12" t="s">
        <v>11</v>
      </c>
      <c r="B27" s="20">
        <v>4317</v>
      </c>
      <c r="C27" s="12"/>
      <c r="D27" s="21">
        <f>5+414</f>
        <v>419</v>
      </c>
      <c r="E27" s="12"/>
      <c r="F27" s="4"/>
      <c r="G27" s="12"/>
      <c r="H27" s="11"/>
    </row>
    <row r="28" spans="1:8" s="10" customFormat="1" ht="12.75">
      <c r="A28" s="12" t="s">
        <v>21</v>
      </c>
      <c r="B28" s="20">
        <v>4547</v>
      </c>
      <c r="C28" s="12"/>
      <c r="D28" s="21"/>
      <c r="E28" s="12"/>
      <c r="F28" s="4"/>
      <c r="G28" s="12"/>
      <c r="H28" s="11"/>
    </row>
    <row r="29" spans="1:8" s="10" customFormat="1" ht="12.75">
      <c r="A29" s="12" t="s">
        <v>170</v>
      </c>
      <c r="B29" s="20">
        <v>0</v>
      </c>
      <c r="C29" s="12"/>
      <c r="D29" s="21">
        <v>0</v>
      </c>
      <c r="E29" s="12"/>
      <c r="F29" s="4"/>
      <c r="G29" s="12"/>
      <c r="H29" s="11"/>
    </row>
    <row r="30" spans="1:8" s="10" customFormat="1" ht="12.75">
      <c r="A30" s="12"/>
      <c r="B30" s="23">
        <f>SUM(B26:B29)</f>
        <v>21331</v>
      </c>
      <c r="C30" s="12"/>
      <c r="D30" s="23">
        <f>SUM(D26:D29)</f>
        <v>419</v>
      </c>
      <c r="E30" s="12"/>
      <c r="F30" s="4"/>
      <c r="G30" s="12"/>
      <c r="H30" s="11"/>
    </row>
    <row r="31" spans="4:8" s="10" customFormat="1" ht="12.75">
      <c r="D31" s="11"/>
      <c r="F31" s="11"/>
      <c r="H31" s="11"/>
    </row>
    <row r="32" spans="1:8" s="10" customFormat="1" ht="12.75">
      <c r="A32" s="17" t="s">
        <v>120</v>
      </c>
      <c r="B32" s="10">
        <f>+B24-B30</f>
        <v>15690</v>
      </c>
      <c r="D32" s="10">
        <f>+D24-D30</f>
        <v>-7</v>
      </c>
      <c r="F32" s="11"/>
      <c r="H32" s="11"/>
    </row>
    <row r="33" spans="6:8" s="10" customFormat="1" ht="12.75">
      <c r="F33" s="11"/>
      <c r="H33" s="11"/>
    </row>
    <row r="34" spans="2:8" s="10" customFormat="1" ht="13.5" thickBot="1">
      <c r="B34" s="25">
        <f>B15+B32</f>
        <v>39093</v>
      </c>
      <c r="D34" s="25">
        <f>D15+D32</f>
        <v>-7</v>
      </c>
      <c r="F34" s="11"/>
      <c r="H34" s="11"/>
    </row>
    <row r="35" spans="6:8" s="10" customFormat="1" ht="13.5" thickTop="1">
      <c r="F35" s="11"/>
      <c r="H35" s="11"/>
    </row>
    <row r="36" spans="1:4" ht="12.75">
      <c r="A36" s="9" t="s">
        <v>121</v>
      </c>
      <c r="B36" s="10">
        <v>30375</v>
      </c>
      <c r="D36" s="26" t="s">
        <v>150</v>
      </c>
    </row>
    <row r="37" spans="1:4" ht="12.75">
      <c r="A37" s="9" t="s">
        <v>13</v>
      </c>
      <c r="B37" s="10">
        <f>4096-403</f>
        <v>3693</v>
      </c>
      <c r="D37" s="26"/>
    </row>
    <row r="38" spans="1:4" ht="12.75">
      <c r="A38" s="9" t="s">
        <v>14</v>
      </c>
      <c r="B38" s="10">
        <v>403</v>
      </c>
      <c r="D38" s="26"/>
    </row>
    <row r="39" spans="1:4" ht="12.75">
      <c r="A39" s="9" t="s">
        <v>12</v>
      </c>
      <c r="B39" s="12">
        <v>2561</v>
      </c>
      <c r="D39" s="12">
        <v>-7</v>
      </c>
    </row>
    <row r="40" spans="1:4" ht="12.75">
      <c r="A40" s="9"/>
      <c r="B40" s="12"/>
      <c r="D40" s="12"/>
    </row>
    <row r="41" spans="1:4" ht="12.75">
      <c r="A41" s="9" t="s">
        <v>128</v>
      </c>
      <c r="B41" s="27">
        <f>SUM(B36:B39)</f>
        <v>37032</v>
      </c>
      <c r="D41" s="27">
        <f>SUM(D36:D39)</f>
        <v>-7</v>
      </c>
    </row>
    <row r="42" spans="1:4" ht="12.75">
      <c r="A42" s="9" t="s">
        <v>22</v>
      </c>
      <c r="B42" s="12">
        <v>1393</v>
      </c>
      <c r="D42" s="12">
        <v>0</v>
      </c>
    </row>
    <row r="43" spans="1:4" ht="12.75">
      <c r="A43" s="9" t="s">
        <v>122</v>
      </c>
      <c r="B43" s="12">
        <v>668</v>
      </c>
      <c r="D43" s="12">
        <v>0</v>
      </c>
    </row>
    <row r="44" spans="1:4" ht="13.5" thickBot="1">
      <c r="A44" s="9"/>
      <c r="B44" s="25">
        <f>SUM(B41:B43)</f>
        <v>39093</v>
      </c>
      <c r="D44" s="25">
        <f>SUM(D41:D43)</f>
        <v>-7</v>
      </c>
    </row>
    <row r="45" spans="1:8" ht="13.5" thickTop="1">
      <c r="A45" s="28"/>
      <c r="B45" s="29"/>
      <c r="F45" s="30"/>
      <c r="H45" s="31"/>
    </row>
    <row r="46" spans="1:8" ht="12.75">
      <c r="A46" s="49" t="s">
        <v>171</v>
      </c>
      <c r="B46" s="50">
        <f>B41/60750</f>
        <v>0.6095802469135803</v>
      </c>
      <c r="D46" s="10">
        <f>-7000/4</f>
        <v>-1750</v>
      </c>
      <c r="F46" s="30"/>
      <c r="H46" s="31"/>
    </row>
    <row r="47" spans="1:8" ht="12.75">
      <c r="A47" s="28"/>
      <c r="B47" s="29"/>
      <c r="F47" s="30"/>
      <c r="H47" s="31"/>
    </row>
    <row r="48" spans="1:9" ht="12.75">
      <c r="A48" s="10" t="s">
        <v>151</v>
      </c>
      <c r="B48" s="32"/>
      <c r="F48" s="33"/>
      <c r="H48" s="34"/>
      <c r="I48" s="35"/>
    </row>
    <row r="49" spans="1:9" ht="12.75">
      <c r="A49" s="10"/>
      <c r="B49" s="32"/>
      <c r="F49" s="33"/>
      <c r="H49" s="34"/>
      <c r="I49" s="35"/>
    </row>
    <row r="50" spans="1:9" ht="12.75">
      <c r="A50" s="10" t="s">
        <v>152</v>
      </c>
      <c r="B50" s="32"/>
      <c r="F50" s="33"/>
      <c r="H50" s="34"/>
      <c r="I50" s="35"/>
    </row>
    <row r="51" spans="1:9" ht="12.75">
      <c r="A51" s="10"/>
      <c r="B51" s="32"/>
      <c r="F51" s="33"/>
      <c r="H51" s="34"/>
      <c r="I51" s="35"/>
    </row>
    <row r="52" spans="1:9" ht="12.75">
      <c r="A52" s="10"/>
      <c r="B52" s="32"/>
      <c r="F52" s="33"/>
      <c r="H52" s="34"/>
      <c r="I52" s="35"/>
    </row>
    <row r="53" spans="1:9" ht="12.75">
      <c r="A53" s="10"/>
      <c r="B53" s="32"/>
      <c r="F53" s="33"/>
      <c r="H53" s="34"/>
      <c r="I53" s="35"/>
    </row>
    <row r="54" spans="1:9" ht="12.75">
      <c r="A54" s="129" t="s">
        <v>261</v>
      </c>
      <c r="B54" s="129"/>
      <c r="C54" s="129"/>
      <c r="D54" s="129"/>
      <c r="F54" s="33"/>
      <c r="H54" s="34"/>
      <c r="I54" s="35"/>
    </row>
    <row r="55" spans="1:9" ht="12.75">
      <c r="A55" s="129"/>
      <c r="B55" s="129"/>
      <c r="C55" s="129"/>
      <c r="D55" s="129"/>
      <c r="F55" s="33"/>
      <c r="H55" s="34"/>
      <c r="I55" s="35"/>
    </row>
    <row r="56" spans="1:9" ht="12.75">
      <c r="A56" s="129"/>
      <c r="B56" s="129"/>
      <c r="C56" s="129"/>
      <c r="D56" s="129"/>
      <c r="F56" s="33"/>
      <c r="H56" s="34"/>
      <c r="I56" s="35"/>
    </row>
    <row r="57" spans="1:9" ht="12.75">
      <c r="A57" s="129"/>
      <c r="B57" s="129"/>
      <c r="C57" s="129"/>
      <c r="D57" s="129"/>
      <c r="F57" s="33"/>
      <c r="H57" s="34"/>
      <c r="I57" s="35"/>
    </row>
    <row r="58" spans="1:9" ht="12.75">
      <c r="A58" s="129"/>
      <c r="B58" s="129"/>
      <c r="C58" s="129"/>
      <c r="D58" s="129"/>
      <c r="F58" s="33"/>
      <c r="H58" s="34"/>
      <c r="I58" s="35"/>
    </row>
    <row r="59" spans="1:9" ht="12.75">
      <c r="A59" s="100"/>
      <c r="B59" s="100"/>
      <c r="C59" s="100"/>
      <c r="D59" s="100"/>
      <c r="F59" s="33"/>
      <c r="H59" s="34"/>
      <c r="I59" s="35"/>
    </row>
    <row r="60" spans="1:9" ht="12.75">
      <c r="A60" s="10"/>
      <c r="B60" s="32"/>
      <c r="F60" s="33"/>
      <c r="H60" s="34"/>
      <c r="I60" s="35"/>
    </row>
    <row r="61" spans="1:9" ht="12.75">
      <c r="A61" s="128" t="s">
        <v>55</v>
      </c>
      <c r="B61" s="128"/>
      <c r="C61" s="128"/>
      <c r="D61" s="128"/>
      <c r="F61" s="33"/>
      <c r="H61" s="34"/>
      <c r="I61" s="35"/>
    </row>
    <row r="62" spans="1:9" ht="12.75">
      <c r="A62" s="128"/>
      <c r="B62" s="128"/>
      <c r="C62" s="128"/>
      <c r="D62" s="128"/>
      <c r="F62" s="33"/>
      <c r="H62" s="34"/>
      <c r="I62" s="35"/>
    </row>
    <row r="63" spans="1:9" ht="12.75">
      <c r="A63" s="128"/>
      <c r="B63" s="128"/>
      <c r="C63" s="128"/>
      <c r="D63" s="128"/>
      <c r="F63" s="33"/>
      <c r="H63" s="34"/>
      <c r="I63" s="35"/>
    </row>
    <row r="64" spans="1:9" ht="12.75">
      <c r="A64" s="128"/>
      <c r="B64" s="128"/>
      <c r="C64" s="128"/>
      <c r="D64" s="128"/>
      <c r="F64" s="33"/>
      <c r="H64" s="34"/>
      <c r="I64" s="35"/>
    </row>
    <row r="65" spans="1:9" ht="12.75">
      <c r="A65" s="128"/>
      <c r="B65" s="128"/>
      <c r="C65" s="128"/>
      <c r="D65" s="128"/>
      <c r="F65" s="33"/>
      <c r="H65" s="34"/>
      <c r="I65" s="35"/>
    </row>
    <row r="66" spans="1:9" ht="12.75">
      <c r="A66" s="128"/>
      <c r="B66" s="128"/>
      <c r="C66" s="128"/>
      <c r="D66" s="128"/>
      <c r="F66" s="33"/>
      <c r="H66" s="34"/>
      <c r="I66" s="35"/>
    </row>
    <row r="67" spans="1:9" ht="12.75">
      <c r="A67" s="87"/>
      <c r="B67" s="87"/>
      <c r="C67" s="87"/>
      <c r="D67" s="87"/>
      <c r="F67" s="33"/>
      <c r="H67" s="34"/>
      <c r="I67" s="35"/>
    </row>
    <row r="68" spans="1:9" ht="12.75">
      <c r="A68" s="128" t="s">
        <v>24</v>
      </c>
      <c r="B68" s="128"/>
      <c r="C68" s="128"/>
      <c r="D68" s="128"/>
      <c r="F68" s="33"/>
      <c r="H68" s="34"/>
      <c r="I68" s="35"/>
    </row>
    <row r="69" spans="1:9" ht="12.75">
      <c r="A69" s="128"/>
      <c r="B69" s="128"/>
      <c r="C69" s="128"/>
      <c r="D69" s="128"/>
      <c r="F69" s="33"/>
      <c r="H69" s="34"/>
      <c r="I69" s="35"/>
    </row>
    <row r="70" spans="1:4" ht="12.75">
      <c r="A70" s="128"/>
      <c r="B70" s="128"/>
      <c r="C70" s="128"/>
      <c r="D70" s="128"/>
    </row>
  </sheetData>
  <mergeCells count="3">
    <mergeCell ref="A68:D70"/>
    <mergeCell ref="A61:D66"/>
    <mergeCell ref="A54:D58"/>
  </mergeCells>
  <printOptions horizontalCentered="1"/>
  <pageMargins left="1" right="1" top="0.5" bottom="0.5"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E106"/>
  <sheetViews>
    <sheetView workbookViewId="0" topLeftCell="A10">
      <selection activeCell="A8" sqref="A8"/>
    </sheetView>
  </sheetViews>
  <sheetFormatPr defaultColWidth="9.140625" defaultRowHeight="12.75"/>
  <cols>
    <col min="1" max="1" width="51.7109375" style="5" customWidth="1"/>
    <col min="2" max="2" width="2.421875" style="5" customWidth="1"/>
    <col min="3" max="3" width="11.7109375" style="2" customWidth="1"/>
    <col min="4" max="4" width="1.8515625" style="5" customWidth="1"/>
    <col min="5" max="5" width="13.140625" style="5" customWidth="1"/>
    <col min="6" max="16384" width="9.140625" style="5" customWidth="1"/>
  </cols>
  <sheetData>
    <row r="1" ht="12.75">
      <c r="A1" s="7" t="s">
        <v>218</v>
      </c>
    </row>
    <row r="2" ht="12.75">
      <c r="A2" s="8" t="s">
        <v>219</v>
      </c>
    </row>
    <row r="3" ht="12.75">
      <c r="A3" s="8"/>
    </row>
    <row r="4" ht="12.75">
      <c r="A4" s="36"/>
    </row>
    <row r="5" ht="12.75">
      <c r="A5" s="9" t="s">
        <v>106</v>
      </c>
    </row>
    <row r="6" ht="12.75">
      <c r="A6" s="9" t="s">
        <v>280</v>
      </c>
    </row>
    <row r="7" ht="12.75">
      <c r="A7" s="9" t="s">
        <v>73</v>
      </c>
    </row>
    <row r="8" spans="1:3" ht="12.75">
      <c r="A8" s="9" t="s">
        <v>129</v>
      </c>
      <c r="C8" s="38"/>
    </row>
    <row r="9" spans="1:3" ht="12.75">
      <c r="A9" s="9"/>
      <c r="C9" s="38"/>
    </row>
    <row r="10" spans="1:5" ht="12.75">
      <c r="A10" s="9"/>
      <c r="C10" s="39"/>
      <c r="E10" s="6" t="s">
        <v>138</v>
      </c>
    </row>
    <row r="11" spans="1:5" ht="12.75">
      <c r="A11" s="9"/>
      <c r="C11" s="6" t="s">
        <v>108</v>
      </c>
      <c r="D11" s="6"/>
      <c r="E11" s="6" t="s">
        <v>265</v>
      </c>
    </row>
    <row r="12" spans="1:5" ht="12.75">
      <c r="A12" s="9"/>
      <c r="C12" s="6" t="s">
        <v>109</v>
      </c>
      <c r="E12" s="6" t="s">
        <v>258</v>
      </c>
    </row>
    <row r="13" spans="1:5" ht="12.75">
      <c r="A13" s="9"/>
      <c r="B13" s="9"/>
      <c r="C13" s="44" t="s">
        <v>50</v>
      </c>
      <c r="D13" s="44"/>
      <c r="E13" s="44" t="s">
        <v>51</v>
      </c>
    </row>
    <row r="14" spans="1:5" ht="12.75">
      <c r="A14" s="9"/>
      <c r="C14" s="39" t="s">
        <v>118</v>
      </c>
      <c r="D14" s="39"/>
      <c r="E14" s="39" t="s">
        <v>118</v>
      </c>
    </row>
    <row r="15" spans="1:3" ht="12.75">
      <c r="A15" s="9"/>
      <c r="C15" s="38"/>
    </row>
    <row r="16" spans="1:3" ht="12.75">
      <c r="A16" s="9" t="s">
        <v>233</v>
      </c>
      <c r="C16" s="38"/>
    </row>
    <row r="17" spans="1:3" ht="12.75">
      <c r="A17" s="9"/>
      <c r="C17" s="38"/>
    </row>
    <row r="18" spans="1:5" ht="12.75">
      <c r="A18" s="5" t="s">
        <v>167</v>
      </c>
      <c r="C18" s="10">
        <v>8059</v>
      </c>
      <c r="D18" s="10"/>
      <c r="E18" s="11" t="s">
        <v>178</v>
      </c>
    </row>
    <row r="19" spans="1:5" ht="12.75">
      <c r="A19" s="5" t="s">
        <v>244</v>
      </c>
      <c r="C19" s="88">
        <f>-4343</f>
        <v>-4343</v>
      </c>
      <c r="D19" s="10"/>
      <c r="E19" s="122" t="s">
        <v>178</v>
      </c>
    </row>
    <row r="20" spans="3:5" ht="12.75">
      <c r="C20" s="10">
        <f>+C18+C19</f>
        <v>3716</v>
      </c>
      <c r="D20" s="10"/>
      <c r="E20" s="11" t="s">
        <v>178</v>
      </c>
    </row>
    <row r="21" spans="1:5" ht="12.75">
      <c r="A21" s="5" t="s">
        <v>234</v>
      </c>
      <c r="C21" s="10"/>
      <c r="D21" s="10"/>
      <c r="E21" s="11"/>
    </row>
    <row r="22" spans="1:5" ht="12.75">
      <c r="A22" s="5" t="s">
        <v>245</v>
      </c>
      <c r="C22" s="10">
        <v>658</v>
      </c>
      <c r="D22" s="10"/>
      <c r="E22" s="11" t="s">
        <v>178</v>
      </c>
    </row>
    <row r="23" spans="1:5" ht="12.75">
      <c r="A23" s="5" t="s">
        <v>246</v>
      </c>
      <c r="C23" s="88">
        <v>53</v>
      </c>
      <c r="D23" s="10"/>
      <c r="E23" s="122" t="s">
        <v>178</v>
      </c>
    </row>
    <row r="24" spans="1:5" ht="12.75">
      <c r="A24" s="5" t="s">
        <v>4</v>
      </c>
      <c r="C24" s="10">
        <f>SUM(C20:C23)</f>
        <v>4427</v>
      </c>
      <c r="D24" s="10"/>
      <c r="E24" s="11" t="s">
        <v>178</v>
      </c>
    </row>
    <row r="25" spans="3:5" ht="12.75">
      <c r="C25" s="10"/>
      <c r="D25" s="10"/>
      <c r="E25" s="10"/>
    </row>
    <row r="26" spans="1:5" ht="12.75">
      <c r="A26" s="5" t="s">
        <v>115</v>
      </c>
      <c r="C26" s="10">
        <v>-135</v>
      </c>
      <c r="D26" s="10"/>
      <c r="E26" s="11" t="s">
        <v>178</v>
      </c>
    </row>
    <row r="27" spans="1:5" ht="12.75">
      <c r="A27" s="5" t="s">
        <v>262</v>
      </c>
      <c r="C27" s="10">
        <v>-7008</v>
      </c>
      <c r="D27" s="10"/>
      <c r="E27" s="11" t="s">
        <v>178</v>
      </c>
    </row>
    <row r="28" spans="1:5" ht="12.75">
      <c r="A28" s="5" t="s">
        <v>263</v>
      </c>
      <c r="C28" s="88">
        <v>2038</v>
      </c>
      <c r="D28" s="10"/>
      <c r="E28" s="122" t="s">
        <v>178</v>
      </c>
    </row>
    <row r="29" spans="1:5" ht="12.75">
      <c r="A29" s="5" t="s">
        <v>281</v>
      </c>
      <c r="C29" s="10">
        <f>SUM(C24:C28)</f>
        <v>-678</v>
      </c>
      <c r="D29" s="10"/>
      <c r="E29" s="11" t="s">
        <v>178</v>
      </c>
    </row>
    <row r="30" spans="1:5" ht="12.75">
      <c r="A30" s="9"/>
      <c r="C30" s="10"/>
      <c r="D30" s="10"/>
      <c r="E30" s="10"/>
    </row>
    <row r="31" spans="1:5" ht="12.75">
      <c r="A31" s="5" t="s">
        <v>236</v>
      </c>
      <c r="C31" s="10">
        <v>2</v>
      </c>
      <c r="D31" s="10"/>
      <c r="E31" s="11" t="s">
        <v>178</v>
      </c>
    </row>
    <row r="32" spans="1:5" ht="12.75">
      <c r="A32" s="5" t="s">
        <v>237</v>
      </c>
      <c r="C32" s="10">
        <v>-132</v>
      </c>
      <c r="D32" s="10"/>
      <c r="E32" s="11" t="s">
        <v>178</v>
      </c>
    </row>
    <row r="33" spans="1:5" ht="12.75">
      <c r="A33" s="5" t="s">
        <v>235</v>
      </c>
      <c r="C33" s="88">
        <v>-674</v>
      </c>
      <c r="D33" s="10"/>
      <c r="E33" s="122" t="s">
        <v>178</v>
      </c>
    </row>
    <row r="34" spans="1:5" ht="12.75">
      <c r="A34" s="9" t="s">
        <v>282</v>
      </c>
      <c r="C34" s="120">
        <f>SUM(C29:C33)</f>
        <v>-1482</v>
      </c>
      <c r="D34" s="10"/>
      <c r="E34" s="123" t="s">
        <v>178</v>
      </c>
    </row>
    <row r="35" spans="3:5" ht="12.75">
      <c r="C35" s="5"/>
      <c r="D35" s="10"/>
      <c r="E35" s="10"/>
    </row>
    <row r="36" spans="1:5" ht="12.75">
      <c r="A36" s="9" t="s">
        <v>247</v>
      </c>
      <c r="C36" s="10"/>
      <c r="D36" s="10"/>
      <c r="E36" s="10"/>
    </row>
    <row r="37" spans="1:5" ht="12.75">
      <c r="A37" s="5" t="s">
        <v>302</v>
      </c>
      <c r="C37" s="10">
        <v>925</v>
      </c>
      <c r="D37" s="10"/>
      <c r="E37" s="11" t="s">
        <v>178</v>
      </c>
    </row>
    <row r="38" spans="1:5" ht="12.75">
      <c r="A38" s="5" t="s">
        <v>238</v>
      </c>
      <c r="C38" s="10">
        <v>-183</v>
      </c>
      <c r="D38" s="10"/>
      <c r="E38" s="11" t="s">
        <v>178</v>
      </c>
    </row>
    <row r="39" spans="1:5" ht="12.75">
      <c r="A39" s="5" t="s">
        <v>239</v>
      </c>
      <c r="C39" s="10">
        <v>81</v>
      </c>
      <c r="D39" s="10"/>
      <c r="E39" s="122" t="s">
        <v>178</v>
      </c>
    </row>
    <row r="40" spans="1:5" ht="12.75">
      <c r="A40" s="9" t="s">
        <v>240</v>
      </c>
      <c r="C40" s="120">
        <f>SUM(C37:C39)</f>
        <v>823</v>
      </c>
      <c r="D40" s="10"/>
      <c r="E40" s="123" t="s">
        <v>178</v>
      </c>
    </row>
    <row r="41" spans="1:5" ht="12.75">
      <c r="A41" s="9"/>
      <c r="C41" s="10"/>
      <c r="D41" s="10"/>
      <c r="E41" s="10"/>
    </row>
    <row r="42" spans="1:5" ht="12.75">
      <c r="A42" s="9" t="s">
        <v>248</v>
      </c>
      <c r="C42" s="10"/>
      <c r="D42" s="10"/>
      <c r="E42" s="10"/>
    </row>
    <row r="43" spans="1:5" ht="12.75">
      <c r="A43" s="9"/>
      <c r="C43" s="10"/>
      <c r="D43" s="10"/>
      <c r="E43" s="10"/>
    </row>
    <row r="44" spans="1:5" ht="12.75">
      <c r="A44" s="5" t="s">
        <v>298</v>
      </c>
      <c r="C44" s="10">
        <v>7080</v>
      </c>
      <c r="D44" s="10"/>
      <c r="E44" s="11" t="s">
        <v>178</v>
      </c>
    </row>
    <row r="45" spans="1:5" ht="12.75">
      <c r="A45" s="5" t="s">
        <v>241</v>
      </c>
      <c r="C45" s="10">
        <v>-332</v>
      </c>
      <c r="D45" s="10"/>
      <c r="E45" s="11" t="s">
        <v>178</v>
      </c>
    </row>
    <row r="46" spans="1:5" ht="12.75">
      <c r="A46" s="5" t="s">
        <v>242</v>
      </c>
      <c r="C46" s="10">
        <v>-225</v>
      </c>
      <c r="D46" s="10"/>
      <c r="E46" s="122" t="s">
        <v>178</v>
      </c>
    </row>
    <row r="47" spans="1:5" ht="12.75">
      <c r="A47" s="9" t="s">
        <v>249</v>
      </c>
      <c r="C47" s="120">
        <f>SUM(C44:C46)</f>
        <v>6523</v>
      </c>
      <c r="D47" s="10"/>
      <c r="E47" s="123" t="s">
        <v>178</v>
      </c>
    </row>
    <row r="48" spans="4:5" ht="12.75">
      <c r="D48" s="10"/>
      <c r="E48" s="12"/>
    </row>
    <row r="49" spans="1:5" ht="12.75">
      <c r="A49" s="9"/>
      <c r="C49" s="10"/>
      <c r="D49" s="10"/>
      <c r="E49" s="10"/>
    </row>
    <row r="50" spans="1:5" ht="12.75">
      <c r="A50" s="5" t="s">
        <v>172</v>
      </c>
      <c r="C50" s="10">
        <f>+C47+C40+C34</f>
        <v>5864</v>
      </c>
      <c r="D50" s="10"/>
      <c r="E50" s="11" t="s">
        <v>178</v>
      </c>
    </row>
    <row r="51" spans="1:5" ht="12.75">
      <c r="A51" s="5" t="s">
        <v>5</v>
      </c>
      <c r="C51" s="26" t="s">
        <v>150</v>
      </c>
      <c r="D51" s="10"/>
      <c r="E51" s="11" t="s">
        <v>178</v>
      </c>
    </row>
    <row r="52" spans="1:5" ht="12.75">
      <c r="A52" s="9" t="s">
        <v>266</v>
      </c>
      <c r="C52" s="120">
        <f>+C50</f>
        <v>5864</v>
      </c>
      <c r="D52" s="10"/>
      <c r="E52" s="121" t="s">
        <v>178</v>
      </c>
    </row>
    <row r="53" spans="3:5" ht="12.75">
      <c r="C53" s="10"/>
      <c r="D53" s="10"/>
      <c r="E53" s="2"/>
    </row>
    <row r="54" spans="1:5" ht="12.75" hidden="1">
      <c r="A54" s="9" t="s">
        <v>110</v>
      </c>
      <c r="C54" s="45"/>
      <c r="E54" s="12"/>
    </row>
    <row r="55" spans="3:5" ht="12.75" hidden="1">
      <c r="C55" s="45"/>
      <c r="E55" s="12"/>
    </row>
    <row r="56" spans="1:5" ht="12.75" hidden="1">
      <c r="A56" s="5" t="s">
        <v>111</v>
      </c>
      <c r="C56" s="45"/>
      <c r="E56" s="4" t="s">
        <v>178</v>
      </c>
    </row>
    <row r="57" spans="1:5" ht="12.75" hidden="1">
      <c r="A57" s="5" t="s">
        <v>112</v>
      </c>
      <c r="C57" s="45"/>
      <c r="E57" s="4" t="s">
        <v>178</v>
      </c>
    </row>
    <row r="58" spans="3:5" ht="13.5" hidden="1" thickBot="1">
      <c r="C58" s="102">
        <v>3631</v>
      </c>
      <c r="E58" s="101" t="s">
        <v>178</v>
      </c>
    </row>
    <row r="59" spans="3:5" ht="13.5" hidden="1" thickTop="1">
      <c r="C59" s="45"/>
      <c r="E59" s="12"/>
    </row>
    <row r="60" spans="3:5" ht="12.75" hidden="1">
      <c r="C60" s="45"/>
      <c r="E60" s="12"/>
    </row>
    <row r="61" spans="1:5" ht="12.75">
      <c r="A61" s="5" t="s">
        <v>283</v>
      </c>
      <c r="C61" s="45"/>
      <c r="E61" s="12"/>
    </row>
    <row r="62" spans="1:5" ht="12.75">
      <c r="A62" s="5" t="s">
        <v>179</v>
      </c>
      <c r="C62" s="45"/>
      <c r="E62" s="12"/>
    </row>
    <row r="63" spans="3:5" ht="12.75">
      <c r="C63" s="45"/>
      <c r="E63" s="12"/>
    </row>
    <row r="64" spans="3:5" ht="12.75">
      <c r="C64" s="45"/>
      <c r="E64" s="12"/>
    </row>
    <row r="65" spans="1:5" ht="12.75">
      <c r="A65" s="124" t="s">
        <v>250</v>
      </c>
      <c r="C65" s="45"/>
      <c r="E65" s="12"/>
    </row>
    <row r="66" spans="3:5" ht="12.75">
      <c r="C66" s="45"/>
      <c r="E66" s="12"/>
    </row>
    <row r="67" spans="1:5" ht="12.75">
      <c r="A67" s="131" t="s">
        <v>251</v>
      </c>
      <c r="B67" s="131"/>
      <c r="C67" s="131"/>
      <c r="D67" s="131"/>
      <c r="E67" s="131"/>
    </row>
    <row r="68" spans="1:5" ht="12.75">
      <c r="A68" s="131"/>
      <c r="B68" s="131"/>
      <c r="C68" s="131"/>
      <c r="D68" s="131"/>
      <c r="E68" s="131"/>
    </row>
    <row r="69" spans="3:5" ht="12.75">
      <c r="C69" s="45"/>
      <c r="E69" s="12"/>
    </row>
    <row r="70" ht="12.75">
      <c r="E70" s="125" t="s">
        <v>118</v>
      </c>
    </row>
    <row r="71" ht="12.75">
      <c r="E71" s="45"/>
    </row>
    <row r="72" spans="1:5" ht="12.75">
      <c r="A72" s="5" t="s">
        <v>252</v>
      </c>
      <c r="E72" s="3">
        <v>23631</v>
      </c>
    </row>
    <row r="73" spans="1:5" ht="12.75">
      <c r="A73" s="5" t="s">
        <v>115</v>
      </c>
      <c r="E73" s="3">
        <v>8935</v>
      </c>
    </row>
    <row r="74" spans="1:5" ht="12.75">
      <c r="A74" s="5" t="s">
        <v>262</v>
      </c>
      <c r="E74" s="3">
        <v>14551</v>
      </c>
    </row>
    <row r="75" spans="1:5" ht="12.75">
      <c r="A75" s="5" t="s">
        <v>304</v>
      </c>
      <c r="E75" s="3">
        <v>925</v>
      </c>
    </row>
    <row r="76" spans="1:5" ht="12.75">
      <c r="A76" s="5" t="s">
        <v>119</v>
      </c>
      <c r="E76" s="3">
        <v>858</v>
      </c>
    </row>
    <row r="77" spans="1:5" ht="12.75">
      <c r="A77" s="5" t="s">
        <v>263</v>
      </c>
      <c r="E77" s="3">
        <v>-17546</v>
      </c>
    </row>
    <row r="78" spans="1:5" ht="12.75">
      <c r="A78" s="5" t="s">
        <v>253</v>
      </c>
      <c r="E78" s="3">
        <v>-2429</v>
      </c>
    </row>
    <row r="79" spans="1:5" ht="12.75">
      <c r="A79" s="5" t="s">
        <v>254</v>
      </c>
      <c r="E79" s="3">
        <v>-844</v>
      </c>
    </row>
    <row r="80" spans="1:5" ht="12.75">
      <c r="A80" s="5" t="s">
        <v>117</v>
      </c>
      <c r="E80" s="3">
        <v>-98</v>
      </c>
    </row>
    <row r="81" spans="1:5" ht="12.75">
      <c r="A81" s="5" t="s">
        <v>122</v>
      </c>
      <c r="E81" s="3">
        <v>-592</v>
      </c>
    </row>
    <row r="82" spans="1:5" ht="12.75">
      <c r="A82" s="5" t="s">
        <v>13</v>
      </c>
      <c r="E82" s="46">
        <v>-3693</v>
      </c>
    </row>
    <row r="83" spans="1:5" ht="12.75">
      <c r="A83" s="5" t="s">
        <v>277</v>
      </c>
      <c r="E83" s="3">
        <f>SUM(E72:E82)</f>
        <v>23698</v>
      </c>
    </row>
    <row r="84" ht="12.75">
      <c r="E84" s="3"/>
    </row>
    <row r="85" spans="1:5" ht="12.75">
      <c r="A85" s="124" t="s">
        <v>299</v>
      </c>
      <c r="E85" s="3"/>
    </row>
    <row r="86" spans="1:5" ht="12.75">
      <c r="A86" s="5" t="s">
        <v>300</v>
      </c>
      <c r="E86" s="3">
        <v>-23698</v>
      </c>
    </row>
    <row r="87" spans="1:5" ht="12.75">
      <c r="A87" s="5" t="s">
        <v>303</v>
      </c>
      <c r="E87" s="3">
        <v>925</v>
      </c>
    </row>
    <row r="88" spans="1:5" ht="13.5" thickBot="1">
      <c r="A88" s="5" t="s">
        <v>301</v>
      </c>
      <c r="E88" s="47">
        <f>SUM(E83:E87)</f>
        <v>925</v>
      </c>
    </row>
    <row r="89" spans="3:5" ht="13.5" thickTop="1">
      <c r="C89" s="3"/>
      <c r="E89" s="12"/>
    </row>
    <row r="90" spans="1:5" ht="12.75">
      <c r="A90" s="130" t="s">
        <v>264</v>
      </c>
      <c r="B90" s="130"/>
      <c r="C90" s="130"/>
      <c r="D90" s="130"/>
      <c r="E90" s="130"/>
    </row>
    <row r="91" spans="1:5" ht="12.75">
      <c r="A91" s="89"/>
      <c r="B91" s="89"/>
      <c r="C91" s="89"/>
      <c r="D91" s="89"/>
      <c r="E91" s="89"/>
    </row>
    <row r="92" spans="1:5" ht="12.75">
      <c r="A92" s="89" t="s">
        <v>284</v>
      </c>
      <c r="B92" s="89"/>
      <c r="D92" s="89"/>
      <c r="E92" s="118">
        <v>3631</v>
      </c>
    </row>
    <row r="93" spans="1:5" ht="12.75">
      <c r="A93" s="89" t="s">
        <v>28</v>
      </c>
      <c r="B93" s="89"/>
      <c r="D93" s="89"/>
      <c r="E93" s="118">
        <v>2400</v>
      </c>
    </row>
    <row r="94" spans="1:5" ht="12.75">
      <c r="A94" s="89" t="s">
        <v>255</v>
      </c>
      <c r="B94" s="89"/>
      <c r="D94" s="89"/>
      <c r="E94" s="118">
        <v>-167</v>
      </c>
    </row>
    <row r="95" spans="1:5" ht="13.5" thickBot="1">
      <c r="A95" s="89"/>
      <c r="B95" s="89"/>
      <c r="D95" s="89"/>
      <c r="E95" s="119">
        <f>SUM(E92:E94)</f>
        <v>5864</v>
      </c>
    </row>
    <row r="96" spans="1:5" ht="13.5" thickTop="1">
      <c r="A96" s="89"/>
      <c r="B96" s="89"/>
      <c r="C96" s="118"/>
      <c r="D96" s="89"/>
      <c r="E96" s="89"/>
    </row>
    <row r="97" spans="1:5" ht="12.75">
      <c r="A97" s="89"/>
      <c r="B97" s="89"/>
      <c r="C97" s="89"/>
      <c r="D97" s="89"/>
      <c r="E97" s="89"/>
    </row>
    <row r="98" spans="1:5" ht="12.75" customHeight="1">
      <c r="A98" s="130" t="s">
        <v>30</v>
      </c>
      <c r="B98" s="130"/>
      <c r="C98" s="130"/>
      <c r="D98" s="130"/>
      <c r="E98" s="130"/>
    </row>
    <row r="99" spans="1:5" ht="12.75">
      <c r="A99" s="130"/>
      <c r="B99" s="130"/>
      <c r="C99" s="130"/>
      <c r="D99" s="130"/>
      <c r="E99" s="130"/>
    </row>
    <row r="100" spans="1:5" ht="12.75">
      <c r="A100" s="130"/>
      <c r="B100" s="130"/>
      <c r="C100" s="130"/>
      <c r="D100" s="130"/>
      <c r="E100" s="130"/>
    </row>
    <row r="101" spans="1:5" ht="12.75">
      <c r="A101" s="130"/>
      <c r="B101" s="130"/>
      <c r="C101" s="130"/>
      <c r="D101" s="130"/>
      <c r="E101" s="130"/>
    </row>
    <row r="102" spans="1:5" ht="12.75">
      <c r="A102" s="89"/>
      <c r="B102" s="89"/>
      <c r="C102" s="89"/>
      <c r="D102" s="89"/>
      <c r="E102" s="89"/>
    </row>
    <row r="103" spans="1:5" ht="12.75">
      <c r="A103" s="89"/>
      <c r="B103" s="89"/>
      <c r="C103" s="89"/>
      <c r="D103" s="89"/>
      <c r="E103" s="89"/>
    </row>
    <row r="104" spans="1:5" ht="12.75" customHeight="1">
      <c r="A104" s="130" t="s">
        <v>29</v>
      </c>
      <c r="B104" s="130"/>
      <c r="C104" s="130"/>
      <c r="D104" s="130"/>
      <c r="E104" s="130"/>
    </row>
    <row r="105" spans="1:5" ht="12.75">
      <c r="A105" s="130"/>
      <c r="B105" s="130"/>
      <c r="C105" s="130"/>
      <c r="D105" s="130"/>
      <c r="E105" s="130"/>
    </row>
    <row r="106" spans="1:5" ht="12.75">
      <c r="A106" s="130"/>
      <c r="B106" s="130"/>
      <c r="C106" s="130"/>
      <c r="D106" s="130"/>
      <c r="E106" s="130"/>
    </row>
  </sheetData>
  <mergeCells count="4">
    <mergeCell ref="A90:E90"/>
    <mergeCell ref="A98:E101"/>
    <mergeCell ref="A104:E106"/>
    <mergeCell ref="A67:E68"/>
  </mergeCells>
  <printOptions horizontalCentered="1"/>
  <pageMargins left="0.5" right="0.5" top="0.5" bottom="0.5" header="0.5" footer="0.5"/>
  <pageSetup horizontalDpi="1200" verticalDpi="1200" orientation="portrait" paperSize="9" r:id="rId2"/>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A21" sqref="A21"/>
    </sheetView>
  </sheetViews>
  <sheetFormatPr defaultColWidth="9.140625" defaultRowHeight="12.75"/>
  <cols>
    <col min="1" max="1" width="30.00390625" style="5" customWidth="1"/>
    <col min="2" max="2" width="10.421875" style="10" customWidth="1"/>
    <col min="3" max="3" width="12.28125" style="10" customWidth="1"/>
    <col min="4" max="4" width="11.57421875" style="10" customWidth="1"/>
    <col min="5" max="5" width="1.1484375" style="10" customWidth="1"/>
    <col min="6" max="6" width="16.28125" style="10" customWidth="1"/>
    <col min="7" max="7" width="9.421875" style="10" customWidth="1"/>
    <col min="8" max="16384" width="9.140625" style="5" customWidth="1"/>
  </cols>
  <sheetData>
    <row r="1" ht="12.75">
      <c r="A1" s="7" t="s">
        <v>218</v>
      </c>
    </row>
    <row r="2" ht="12.75">
      <c r="A2" s="8" t="s">
        <v>219</v>
      </c>
    </row>
    <row r="3" ht="12.75">
      <c r="A3" s="36"/>
    </row>
    <row r="5" ht="12.75">
      <c r="A5" s="9" t="s">
        <v>65</v>
      </c>
    </row>
    <row r="6" ht="12.75">
      <c r="A6" s="9" t="s">
        <v>279</v>
      </c>
    </row>
    <row r="7" ht="12.75">
      <c r="A7" s="9" t="s">
        <v>129</v>
      </c>
    </row>
    <row r="8" ht="12.75">
      <c r="A8" s="9"/>
    </row>
    <row r="9" ht="12.75">
      <c r="A9" s="9"/>
    </row>
    <row r="10" spans="2:7" ht="12.75">
      <c r="B10" s="88"/>
      <c r="C10" s="17" t="s">
        <v>19</v>
      </c>
      <c r="D10" s="88"/>
      <c r="E10" s="12"/>
      <c r="F10" s="112" t="s">
        <v>20</v>
      </c>
      <c r="G10" s="12"/>
    </row>
    <row r="11" spans="2:8" ht="12.75">
      <c r="B11" s="11" t="s">
        <v>153</v>
      </c>
      <c r="C11" s="10" t="s">
        <v>15</v>
      </c>
      <c r="D11" s="11" t="s">
        <v>153</v>
      </c>
      <c r="E11" s="11"/>
      <c r="F11" s="11"/>
      <c r="H11" s="6"/>
    </row>
    <row r="12" spans="2:8" ht="12.75">
      <c r="B12" s="11" t="s">
        <v>142</v>
      </c>
      <c r="C12" s="10" t="s">
        <v>16</v>
      </c>
      <c r="D12" s="11" t="s">
        <v>17</v>
      </c>
      <c r="E12" s="11"/>
      <c r="F12" s="11" t="s">
        <v>66</v>
      </c>
      <c r="G12" s="11" t="s">
        <v>126</v>
      </c>
      <c r="H12" s="6"/>
    </row>
    <row r="13" spans="2:8" ht="12.75">
      <c r="B13" s="11" t="s">
        <v>118</v>
      </c>
      <c r="C13" s="11" t="s">
        <v>118</v>
      </c>
      <c r="D13" s="11" t="s">
        <v>118</v>
      </c>
      <c r="E13" s="11"/>
      <c r="F13" s="11" t="s">
        <v>118</v>
      </c>
      <c r="G13" s="11" t="s">
        <v>118</v>
      </c>
      <c r="H13" s="6"/>
    </row>
    <row r="14" spans="2:8" ht="12.75">
      <c r="B14" s="11"/>
      <c r="F14" s="11"/>
      <c r="G14" s="11"/>
      <c r="H14" s="6"/>
    </row>
    <row r="15" spans="1:7" ht="12.75">
      <c r="A15" s="5" t="s">
        <v>103</v>
      </c>
      <c r="B15" s="26" t="s">
        <v>36</v>
      </c>
      <c r="C15" s="10">
        <v>0</v>
      </c>
      <c r="D15" s="10">
        <v>0</v>
      </c>
      <c r="F15" s="10">
        <v>0</v>
      </c>
      <c r="G15" s="26">
        <f>+F15</f>
        <v>0</v>
      </c>
    </row>
    <row r="17" spans="1:7" ht="12.75">
      <c r="A17" s="5" t="s">
        <v>154</v>
      </c>
      <c r="B17" s="10">
        <v>23295</v>
      </c>
      <c r="C17" s="10">
        <v>3693</v>
      </c>
      <c r="D17" s="10">
        <v>403</v>
      </c>
      <c r="F17" s="10">
        <v>0</v>
      </c>
      <c r="G17" s="10">
        <f>SUM(B17:F17)</f>
        <v>27391</v>
      </c>
    </row>
    <row r="18" spans="1:7" ht="12.75">
      <c r="A18" s="5" t="s">
        <v>18</v>
      </c>
      <c r="B18" s="10">
        <v>7080</v>
      </c>
      <c r="C18" s="10">
        <v>0</v>
      </c>
      <c r="D18" s="10">
        <v>0</v>
      </c>
      <c r="F18" s="10">
        <v>0</v>
      </c>
      <c r="G18" s="10">
        <f>SUM(B18:F18)</f>
        <v>7080</v>
      </c>
    </row>
    <row r="19" spans="1:7" ht="12.75">
      <c r="A19" s="5" t="s">
        <v>147</v>
      </c>
      <c r="B19" s="12">
        <v>0</v>
      </c>
      <c r="C19" s="10">
        <v>0</v>
      </c>
      <c r="D19" s="10">
        <v>0</v>
      </c>
      <c r="F19" s="12">
        <v>2561</v>
      </c>
      <c r="G19" s="12">
        <f>SUM(B19:F19)</f>
        <v>2561</v>
      </c>
    </row>
    <row r="21" spans="1:7" ht="13.5" thickBot="1">
      <c r="A21" s="37" t="s">
        <v>89</v>
      </c>
      <c r="B21" s="25">
        <f>SUM(B15:B20)</f>
        <v>30375</v>
      </c>
      <c r="C21" s="25">
        <f>SUM(C15:C20)</f>
        <v>3693</v>
      </c>
      <c r="D21" s="25">
        <f>SUM(D15:D20)</f>
        <v>403</v>
      </c>
      <c r="E21" s="25"/>
      <c r="F21" s="25">
        <f>SUM(F15:F20)</f>
        <v>2561</v>
      </c>
      <c r="G21" s="25">
        <f>SUM(G15:G20)</f>
        <v>37032</v>
      </c>
    </row>
    <row r="22" ht="13.5" thickTop="1"/>
    <row r="24" ht="12.75">
      <c r="A24" s="10" t="s">
        <v>151</v>
      </c>
    </row>
    <row r="25" ht="12.75">
      <c r="A25" s="10"/>
    </row>
    <row r="26" ht="12.75">
      <c r="A26" s="10" t="s">
        <v>105</v>
      </c>
    </row>
    <row r="27" ht="12.75">
      <c r="A27" s="10" t="s">
        <v>104</v>
      </c>
    </row>
    <row r="28" ht="12.75">
      <c r="A28" s="10"/>
    </row>
    <row r="29" ht="12.75">
      <c r="A29" s="10"/>
    </row>
    <row r="30" spans="1:7" ht="15.75" customHeight="1">
      <c r="A30" s="48"/>
      <c r="B30" s="48"/>
      <c r="C30" s="48"/>
      <c r="D30" s="48"/>
      <c r="E30" s="48"/>
      <c r="F30" s="48"/>
      <c r="G30" s="48"/>
    </row>
    <row r="31" spans="1:7" ht="12.75">
      <c r="A31" s="128" t="s">
        <v>26</v>
      </c>
      <c r="B31" s="128"/>
      <c r="C31" s="128"/>
      <c r="D31" s="128"/>
      <c r="E31" s="128"/>
      <c r="F31" s="128"/>
      <c r="G31" s="128"/>
    </row>
    <row r="32" spans="1:7" ht="12.75">
      <c r="A32" s="128"/>
      <c r="B32" s="128"/>
      <c r="C32" s="128"/>
      <c r="D32" s="128"/>
      <c r="E32" s="128"/>
      <c r="F32" s="128"/>
      <c r="G32" s="128"/>
    </row>
    <row r="33" spans="1:7" ht="12.75">
      <c r="A33" s="128"/>
      <c r="B33" s="128"/>
      <c r="C33" s="128"/>
      <c r="D33" s="128"/>
      <c r="E33" s="128"/>
      <c r="F33" s="128"/>
      <c r="G33" s="128"/>
    </row>
    <row r="34" spans="1:7" ht="12.75">
      <c r="A34" s="103"/>
      <c r="B34" s="103"/>
      <c r="C34" s="103"/>
      <c r="D34" s="103"/>
      <c r="E34" s="103"/>
      <c r="F34" s="103"/>
      <c r="G34" s="103"/>
    </row>
    <row r="35" spans="1:7" ht="12.75">
      <c r="A35" s="87"/>
      <c r="B35" s="87"/>
      <c r="C35" s="87"/>
      <c r="D35" s="87"/>
      <c r="E35" s="87"/>
      <c r="F35" s="87"/>
      <c r="G35" s="87"/>
    </row>
    <row r="36" spans="1:7" ht="12.75">
      <c r="A36" s="128" t="s">
        <v>27</v>
      </c>
      <c r="B36" s="128"/>
      <c r="C36" s="128"/>
      <c r="D36" s="128"/>
      <c r="E36" s="128"/>
      <c r="F36" s="128"/>
      <c r="G36" s="128"/>
    </row>
    <row r="37" spans="1:7" ht="12.75">
      <c r="A37" s="128"/>
      <c r="B37" s="128"/>
      <c r="C37" s="128"/>
      <c r="D37" s="128"/>
      <c r="E37" s="128"/>
      <c r="F37" s="128"/>
      <c r="G37" s="128"/>
    </row>
    <row r="38" spans="1:7" ht="12.75">
      <c r="A38" s="128"/>
      <c r="B38" s="128"/>
      <c r="C38" s="128"/>
      <c r="D38" s="128"/>
      <c r="E38" s="128"/>
      <c r="F38" s="128"/>
      <c r="G38" s="128"/>
    </row>
    <row r="39" ht="12.75">
      <c r="A39" s="10"/>
    </row>
  </sheetData>
  <mergeCells count="2">
    <mergeCell ref="A31:G33"/>
    <mergeCell ref="A36:G38"/>
  </mergeCells>
  <printOptions horizontalCentered="1"/>
  <pageMargins left="1" right="1" top="0.5" bottom="0.5" header="0.5" footer="0.5"/>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dimension ref="A1:J370"/>
  <sheetViews>
    <sheetView workbookViewId="0" topLeftCell="A79">
      <selection activeCell="B132" sqref="B132:I133"/>
    </sheetView>
  </sheetViews>
  <sheetFormatPr defaultColWidth="9.140625" defaultRowHeight="12.75"/>
  <cols>
    <col min="1" max="1" width="5.421875" style="60" customWidth="1"/>
    <col min="2" max="2" width="11.421875" style="38" customWidth="1"/>
    <col min="3" max="3" width="14.7109375" style="38" customWidth="1"/>
    <col min="4" max="4" width="12.28125" style="38" customWidth="1"/>
    <col min="5" max="5" width="11.00390625" style="38" customWidth="1"/>
    <col min="6" max="6" width="14.140625" style="38" customWidth="1"/>
    <col min="7" max="7" width="12.28125" style="38" customWidth="1"/>
    <col min="8" max="8" width="13.00390625" style="38" customWidth="1"/>
    <col min="9" max="9" width="13.28125" style="38" customWidth="1"/>
    <col min="10" max="10" width="9.28125" style="38" bestFit="1" customWidth="1"/>
    <col min="11" max="16384" width="9.140625" style="38" customWidth="1"/>
  </cols>
  <sheetData>
    <row r="1" ht="12.75">
      <c r="A1" s="68" t="s">
        <v>218</v>
      </c>
    </row>
    <row r="2" ht="12.75">
      <c r="A2" s="69" t="s">
        <v>219</v>
      </c>
    </row>
    <row r="3" ht="12.75">
      <c r="A3" s="70"/>
    </row>
    <row r="4" ht="12.75">
      <c r="A4" s="60" t="s">
        <v>256</v>
      </c>
    </row>
    <row r="5" ht="9.75" customHeight="1"/>
    <row r="6" ht="12.75">
      <c r="A6" s="60" t="s">
        <v>180</v>
      </c>
    </row>
    <row r="8" spans="1:2" ht="12.75">
      <c r="A8" s="71" t="s">
        <v>181</v>
      </c>
      <c r="B8" s="40" t="s">
        <v>182</v>
      </c>
    </row>
    <row r="10" spans="2:9" ht="12.75">
      <c r="B10" s="139" t="s">
        <v>67</v>
      </c>
      <c r="C10" s="139"/>
      <c r="D10" s="139"/>
      <c r="E10" s="139"/>
      <c r="F10" s="139"/>
      <c r="G10" s="139"/>
      <c r="H10" s="139"/>
      <c r="I10" s="139"/>
    </row>
    <row r="11" spans="2:9" ht="12.75">
      <c r="B11" s="139"/>
      <c r="C11" s="139"/>
      <c r="D11" s="139"/>
      <c r="E11" s="139"/>
      <c r="F11" s="139"/>
      <c r="G11" s="139"/>
      <c r="H11" s="139"/>
      <c r="I11" s="139"/>
    </row>
    <row r="12" spans="2:9" ht="12.75">
      <c r="B12" s="139"/>
      <c r="C12" s="139"/>
      <c r="D12" s="139"/>
      <c r="E12" s="139"/>
      <c r="F12" s="139"/>
      <c r="G12" s="139"/>
      <c r="H12" s="139"/>
      <c r="I12" s="139"/>
    </row>
    <row r="13" spans="2:9" ht="12.75">
      <c r="B13" s="72"/>
      <c r="C13" s="72"/>
      <c r="D13" s="72"/>
      <c r="E13" s="72"/>
      <c r="F13" s="72"/>
      <c r="G13" s="72"/>
      <c r="H13" s="72"/>
      <c r="I13" s="72"/>
    </row>
    <row r="14" spans="2:9" ht="12.75" customHeight="1">
      <c r="B14" s="132" t="s">
        <v>267</v>
      </c>
      <c r="C14" s="132"/>
      <c r="D14" s="132"/>
      <c r="E14" s="132"/>
      <c r="F14" s="132"/>
      <c r="G14" s="132"/>
      <c r="H14" s="132"/>
      <c r="I14" s="132"/>
    </row>
    <row r="15" spans="2:9" ht="12.75">
      <c r="B15" s="132"/>
      <c r="C15" s="132"/>
      <c r="D15" s="132"/>
      <c r="E15" s="132"/>
      <c r="F15" s="132"/>
      <c r="G15" s="132"/>
      <c r="H15" s="132"/>
      <c r="I15" s="132"/>
    </row>
    <row r="16" spans="2:9" ht="12.75">
      <c r="B16" s="132"/>
      <c r="C16" s="132"/>
      <c r="D16" s="132"/>
      <c r="E16" s="132"/>
      <c r="F16" s="132"/>
      <c r="G16" s="132"/>
      <c r="H16" s="132"/>
      <c r="I16" s="132"/>
    </row>
    <row r="17" spans="2:9" ht="12.75">
      <c r="B17" s="132"/>
      <c r="C17" s="132"/>
      <c r="D17" s="132"/>
      <c r="E17" s="132"/>
      <c r="F17" s="132"/>
      <c r="G17" s="132"/>
      <c r="H17" s="132"/>
      <c r="I17" s="132"/>
    </row>
    <row r="18" spans="2:9" ht="12.75">
      <c r="B18" s="66"/>
      <c r="C18" s="66"/>
      <c r="D18" s="66"/>
      <c r="E18" s="66"/>
      <c r="F18" s="66"/>
      <c r="G18" s="66"/>
      <c r="H18" s="66"/>
      <c r="I18" s="66"/>
    </row>
    <row r="19" spans="2:9" ht="12.75" customHeight="1">
      <c r="B19" s="132" t="s">
        <v>268</v>
      </c>
      <c r="C19" s="132"/>
      <c r="D19" s="132"/>
      <c r="E19" s="132"/>
      <c r="F19" s="132"/>
      <c r="G19" s="132"/>
      <c r="H19" s="132"/>
      <c r="I19" s="132"/>
    </row>
    <row r="20" spans="2:9" ht="12.75">
      <c r="B20" s="132"/>
      <c r="C20" s="132"/>
      <c r="D20" s="132"/>
      <c r="E20" s="132"/>
      <c r="F20" s="132"/>
      <c r="G20" s="132"/>
      <c r="H20" s="132"/>
      <c r="I20" s="132"/>
    </row>
    <row r="21" spans="2:9" ht="12.75">
      <c r="B21" s="66"/>
      <c r="C21" s="66"/>
      <c r="D21" s="66"/>
      <c r="E21" s="66"/>
      <c r="F21" s="66"/>
      <c r="G21" s="66"/>
      <c r="H21" s="66"/>
      <c r="I21" s="66"/>
    </row>
    <row r="23" spans="1:2" ht="12.75">
      <c r="A23" s="71" t="s">
        <v>183</v>
      </c>
      <c r="B23" s="40" t="s">
        <v>184</v>
      </c>
    </row>
    <row r="25" spans="2:9" ht="12.75">
      <c r="B25" s="132" t="s">
        <v>68</v>
      </c>
      <c r="C25" s="132"/>
      <c r="D25" s="132"/>
      <c r="E25" s="132"/>
      <c r="F25" s="132"/>
      <c r="G25" s="132"/>
      <c r="H25" s="132"/>
      <c r="I25" s="132"/>
    </row>
    <row r="26" spans="2:9" ht="12.75">
      <c r="B26" s="132"/>
      <c r="C26" s="132"/>
      <c r="D26" s="132"/>
      <c r="E26" s="132"/>
      <c r="F26" s="132"/>
      <c r="G26" s="132"/>
      <c r="H26" s="132"/>
      <c r="I26" s="132"/>
    </row>
    <row r="27" spans="2:9" ht="12.75">
      <c r="B27" s="66"/>
      <c r="C27" s="66"/>
      <c r="D27" s="66"/>
      <c r="E27" s="66"/>
      <c r="F27" s="66"/>
      <c r="G27" s="66"/>
      <c r="H27" s="66"/>
      <c r="I27" s="66"/>
    </row>
    <row r="28" spans="2:9" ht="12.75">
      <c r="B28" s="132" t="s">
        <v>69</v>
      </c>
      <c r="C28" s="132"/>
      <c r="D28" s="132"/>
      <c r="E28" s="132"/>
      <c r="F28" s="132"/>
      <c r="G28" s="132"/>
      <c r="H28" s="132"/>
      <c r="I28" s="132"/>
    </row>
    <row r="29" spans="2:9" ht="12.75">
      <c r="B29" s="132"/>
      <c r="C29" s="132"/>
      <c r="D29" s="132"/>
      <c r="E29" s="132"/>
      <c r="F29" s="132"/>
      <c r="G29" s="132"/>
      <c r="H29" s="132"/>
      <c r="I29" s="132"/>
    </row>
    <row r="30" spans="2:9" ht="12.75">
      <c r="B30" s="66"/>
      <c r="C30" s="66"/>
      <c r="D30" s="66"/>
      <c r="E30" s="66"/>
      <c r="F30" s="66"/>
      <c r="G30" s="66"/>
      <c r="H30" s="66"/>
      <c r="I30" s="66"/>
    </row>
    <row r="32" spans="1:2" ht="12.75">
      <c r="A32" s="71" t="s">
        <v>185</v>
      </c>
      <c r="B32" s="40" t="s">
        <v>220</v>
      </c>
    </row>
    <row r="33" spans="1:2" ht="12.75">
      <c r="A33" s="71"/>
      <c r="B33" s="40"/>
    </row>
    <row r="34" spans="1:9" ht="12.75">
      <c r="A34" s="71"/>
      <c r="B34" s="134" t="s">
        <v>269</v>
      </c>
      <c r="C34" s="134"/>
      <c r="D34" s="134"/>
      <c r="E34" s="134"/>
      <c r="F34" s="134"/>
      <c r="G34" s="134"/>
      <c r="H34" s="134"/>
      <c r="I34" s="134"/>
    </row>
    <row r="35" spans="1:9" ht="12.75">
      <c r="A35" s="71"/>
      <c r="B35" s="134"/>
      <c r="C35" s="134"/>
      <c r="D35" s="134"/>
      <c r="E35" s="134"/>
      <c r="F35" s="134"/>
      <c r="G35" s="134"/>
      <c r="H35" s="134"/>
      <c r="I35" s="134"/>
    </row>
    <row r="36" spans="1:9" ht="12.75">
      <c r="A36" s="71"/>
      <c r="B36" s="82"/>
      <c r="C36" s="82"/>
      <c r="D36" s="82"/>
      <c r="E36" s="82"/>
      <c r="F36" s="82"/>
      <c r="G36" s="82"/>
      <c r="H36" s="82"/>
      <c r="I36" s="82"/>
    </row>
    <row r="37" spans="1:2" ht="12.75">
      <c r="A37" s="71" t="s">
        <v>186</v>
      </c>
      <c r="B37" s="40" t="s">
        <v>70</v>
      </c>
    </row>
    <row r="39" spans="2:9" ht="12.75">
      <c r="B39" s="137" t="s">
        <v>71</v>
      </c>
      <c r="C39" s="137"/>
      <c r="D39" s="137"/>
      <c r="E39" s="137"/>
      <c r="F39" s="137"/>
      <c r="G39" s="137"/>
      <c r="H39" s="137"/>
      <c r="I39" s="137"/>
    </row>
    <row r="40" spans="2:9" ht="12.75">
      <c r="B40" s="137"/>
      <c r="C40" s="137"/>
      <c r="D40" s="137"/>
      <c r="E40" s="137"/>
      <c r="F40" s="137"/>
      <c r="G40" s="137"/>
      <c r="H40" s="137"/>
      <c r="I40" s="137"/>
    </row>
    <row r="41" spans="2:9" ht="12.75">
      <c r="B41" s="66"/>
      <c r="C41" s="66"/>
      <c r="D41" s="66"/>
      <c r="E41" s="66"/>
      <c r="F41" s="66"/>
      <c r="G41" s="66"/>
      <c r="H41" s="66"/>
      <c r="I41" s="66"/>
    </row>
    <row r="43" spans="1:2" ht="12.75">
      <c r="A43" s="71" t="s">
        <v>187</v>
      </c>
      <c r="B43" s="40" t="s">
        <v>213</v>
      </c>
    </row>
    <row r="45" spans="2:9" ht="12.75">
      <c r="B45" s="134" t="s">
        <v>72</v>
      </c>
      <c r="C45" s="134"/>
      <c r="D45" s="134"/>
      <c r="E45" s="134"/>
      <c r="F45" s="134"/>
      <c r="G45" s="134"/>
      <c r="H45" s="134"/>
      <c r="I45" s="134"/>
    </row>
    <row r="46" spans="2:9" ht="12.75">
      <c r="B46" s="134"/>
      <c r="C46" s="134"/>
      <c r="D46" s="134"/>
      <c r="E46" s="134"/>
      <c r="F46" s="134"/>
      <c r="G46" s="134"/>
      <c r="H46" s="134"/>
      <c r="I46" s="134"/>
    </row>
    <row r="49" spans="1:2" ht="12.75">
      <c r="A49" s="71" t="s">
        <v>188</v>
      </c>
      <c r="B49" s="40" t="s">
        <v>216</v>
      </c>
    </row>
    <row r="51" spans="2:9" ht="12.75">
      <c r="B51" s="132" t="s">
        <v>278</v>
      </c>
      <c r="C51" s="132"/>
      <c r="D51" s="132"/>
      <c r="E51" s="132"/>
      <c r="F51" s="132"/>
      <c r="G51" s="132"/>
      <c r="H51" s="132"/>
      <c r="I51" s="132"/>
    </row>
    <row r="52" spans="2:9" ht="12.75">
      <c r="B52" s="132"/>
      <c r="C52" s="132"/>
      <c r="D52" s="132"/>
      <c r="E52" s="132"/>
      <c r="F52" s="132"/>
      <c r="G52" s="132"/>
      <c r="H52" s="132"/>
      <c r="I52" s="132"/>
    </row>
    <row r="53" spans="2:9" ht="12.75">
      <c r="B53" s="66"/>
      <c r="C53" s="66"/>
      <c r="D53" s="66"/>
      <c r="E53" s="66"/>
      <c r="F53" s="66"/>
      <c r="G53" s="66"/>
      <c r="H53" s="66"/>
      <c r="I53" s="66"/>
    </row>
    <row r="54" spans="2:9" ht="12.75">
      <c r="B54" s="132" t="s">
        <v>270</v>
      </c>
      <c r="C54" s="132"/>
      <c r="D54" s="132"/>
      <c r="E54" s="132"/>
      <c r="F54" s="132"/>
      <c r="G54" s="132"/>
      <c r="H54" s="132"/>
      <c r="I54" s="132"/>
    </row>
    <row r="55" spans="2:9" ht="12.75">
      <c r="B55" s="132"/>
      <c r="C55" s="132"/>
      <c r="D55" s="132"/>
      <c r="E55" s="132"/>
      <c r="F55" s="132"/>
      <c r="G55" s="132"/>
      <c r="H55" s="132"/>
      <c r="I55" s="132"/>
    </row>
    <row r="56" spans="2:9" ht="12.75">
      <c r="B56" s="132"/>
      <c r="C56" s="132"/>
      <c r="D56" s="132"/>
      <c r="E56" s="132"/>
      <c r="F56" s="132"/>
      <c r="G56" s="132"/>
      <c r="H56" s="132"/>
      <c r="I56" s="132"/>
    </row>
    <row r="57" spans="2:9" ht="12.75">
      <c r="B57" s="132"/>
      <c r="C57" s="132"/>
      <c r="D57" s="132"/>
      <c r="E57" s="132"/>
      <c r="F57" s="132"/>
      <c r="G57" s="132"/>
      <c r="H57" s="132"/>
      <c r="I57" s="132"/>
    </row>
    <row r="58" spans="2:9" ht="12.75">
      <c r="B58" s="132"/>
      <c r="C58" s="132"/>
      <c r="D58" s="132"/>
      <c r="E58" s="132"/>
      <c r="F58" s="132"/>
      <c r="G58" s="132"/>
      <c r="H58" s="132"/>
      <c r="I58" s="132"/>
    </row>
    <row r="59" spans="2:9" ht="12.75">
      <c r="B59" s="132"/>
      <c r="C59" s="132"/>
      <c r="D59" s="132"/>
      <c r="E59" s="132"/>
      <c r="F59" s="132"/>
      <c r="G59" s="132"/>
      <c r="H59" s="132"/>
      <c r="I59" s="132"/>
    </row>
    <row r="60" spans="2:9" ht="12.75">
      <c r="B60" s="66"/>
      <c r="C60" s="66"/>
      <c r="D60" s="66"/>
      <c r="E60" s="66"/>
      <c r="F60" s="66"/>
      <c r="G60" s="66"/>
      <c r="H60" s="66"/>
      <c r="I60" s="66"/>
    </row>
    <row r="61" spans="2:9" ht="12.75">
      <c r="B61" s="132" t="s">
        <v>271</v>
      </c>
      <c r="C61" s="132"/>
      <c r="D61" s="132"/>
      <c r="E61" s="132"/>
      <c r="F61" s="132"/>
      <c r="G61" s="132"/>
      <c r="H61" s="132"/>
      <c r="I61" s="132"/>
    </row>
    <row r="62" spans="2:9" ht="12.75">
      <c r="B62" s="132"/>
      <c r="C62" s="132"/>
      <c r="D62" s="132"/>
      <c r="E62" s="132"/>
      <c r="F62" s="132"/>
      <c r="G62" s="132"/>
      <c r="H62" s="132"/>
      <c r="I62" s="132"/>
    </row>
    <row r="63" spans="2:9" ht="12.75">
      <c r="B63" s="132"/>
      <c r="C63" s="132"/>
      <c r="D63" s="132"/>
      <c r="E63" s="132"/>
      <c r="F63" s="132"/>
      <c r="G63" s="132"/>
      <c r="H63" s="132"/>
      <c r="I63" s="132"/>
    </row>
    <row r="64" spans="2:9" ht="12.75">
      <c r="B64" s="90"/>
      <c r="C64" s="90"/>
      <c r="D64" s="90"/>
      <c r="E64" s="90"/>
      <c r="F64" s="90"/>
      <c r="G64" s="90"/>
      <c r="H64" s="90"/>
      <c r="I64" s="90"/>
    </row>
    <row r="65" spans="1:2" ht="12.75">
      <c r="A65" s="71" t="s">
        <v>189</v>
      </c>
      <c r="B65" s="40" t="s">
        <v>7</v>
      </c>
    </row>
    <row r="67" ht="12.75">
      <c r="B67" s="38" t="s">
        <v>95</v>
      </c>
    </row>
    <row r="70" spans="1:2" ht="12.75">
      <c r="A70" s="71" t="s">
        <v>190</v>
      </c>
      <c r="B70" s="40" t="s">
        <v>141</v>
      </c>
    </row>
    <row r="71" spans="1:2" ht="12.75">
      <c r="A71" s="71"/>
      <c r="B71" s="40"/>
    </row>
    <row r="72" spans="2:9" ht="12.75">
      <c r="B72" s="140" t="s">
        <v>56</v>
      </c>
      <c r="C72" s="140"/>
      <c r="D72" s="140"/>
      <c r="E72" s="140"/>
      <c r="F72" s="140"/>
      <c r="G72" s="140"/>
      <c r="H72" s="140"/>
      <c r="I72" s="140"/>
    </row>
    <row r="73" spans="2:9" ht="12.75">
      <c r="B73" s="140"/>
      <c r="C73" s="140"/>
      <c r="D73" s="140"/>
      <c r="E73" s="140"/>
      <c r="F73" s="140"/>
      <c r="G73" s="140"/>
      <c r="H73" s="140"/>
      <c r="I73" s="140"/>
    </row>
    <row r="74" spans="2:9" ht="12.75">
      <c r="B74" s="140"/>
      <c r="C74" s="140"/>
      <c r="D74" s="140"/>
      <c r="E74" s="140"/>
      <c r="F74" s="140"/>
      <c r="G74" s="140"/>
      <c r="H74" s="140"/>
      <c r="I74" s="140"/>
    </row>
    <row r="75" spans="4:9" ht="12.75">
      <c r="D75" s="2"/>
      <c r="E75" s="1"/>
      <c r="F75" s="1"/>
      <c r="G75" s="1"/>
      <c r="H75" s="1"/>
      <c r="I75" s="1"/>
    </row>
    <row r="76" spans="1:6" ht="12.75">
      <c r="A76" s="71" t="s">
        <v>191</v>
      </c>
      <c r="B76" s="40" t="s">
        <v>156</v>
      </c>
      <c r="F76" s="73"/>
    </row>
    <row r="78" spans="2:9" ht="12.75">
      <c r="B78" s="137" t="s">
        <v>272</v>
      </c>
      <c r="C78" s="137"/>
      <c r="D78" s="137"/>
      <c r="E78" s="137"/>
      <c r="F78" s="137"/>
      <c r="G78" s="137"/>
      <c r="H78" s="137"/>
      <c r="I78" s="137"/>
    </row>
    <row r="79" spans="2:9" ht="13.5" customHeight="1">
      <c r="B79" s="137"/>
      <c r="C79" s="137"/>
      <c r="D79" s="137"/>
      <c r="E79" s="137"/>
      <c r="F79" s="137"/>
      <c r="G79" s="137"/>
      <c r="H79" s="137"/>
      <c r="I79" s="137"/>
    </row>
    <row r="80" spans="2:9" ht="13.5" customHeight="1">
      <c r="B80" s="66"/>
      <c r="C80" s="66"/>
      <c r="D80" s="66"/>
      <c r="E80" s="66"/>
      <c r="F80" s="66"/>
      <c r="G80" s="66"/>
      <c r="H80" s="66"/>
      <c r="I80" s="66"/>
    </row>
    <row r="82" spans="1:2" ht="12.75">
      <c r="A82" s="71" t="s">
        <v>192</v>
      </c>
      <c r="B82" s="40" t="s">
        <v>157</v>
      </c>
    </row>
    <row r="84" spans="2:9" ht="12.75">
      <c r="B84" s="132" t="s">
        <v>273</v>
      </c>
      <c r="C84" s="132"/>
      <c r="D84" s="132"/>
      <c r="E84" s="132"/>
      <c r="F84" s="132"/>
      <c r="G84" s="132"/>
      <c r="H84" s="132"/>
      <c r="I84" s="132"/>
    </row>
    <row r="85" spans="2:9" ht="12.75">
      <c r="B85" s="132"/>
      <c r="C85" s="132"/>
      <c r="D85" s="132"/>
      <c r="E85" s="132"/>
      <c r="F85" s="132"/>
      <c r="G85" s="132"/>
      <c r="H85" s="132"/>
      <c r="I85" s="132"/>
    </row>
    <row r="86" spans="2:9" ht="12.75">
      <c r="B86" s="66"/>
      <c r="C86" s="66"/>
      <c r="D86" s="66"/>
      <c r="E86" s="66"/>
      <c r="F86" s="66"/>
      <c r="G86" s="66"/>
      <c r="H86" s="66"/>
      <c r="I86" s="66"/>
    </row>
    <row r="87" spans="2:9" ht="12.75">
      <c r="B87" s="132" t="s">
        <v>57</v>
      </c>
      <c r="C87" s="132"/>
      <c r="D87" s="132"/>
      <c r="E87" s="132"/>
      <c r="F87" s="132"/>
      <c r="G87" s="132"/>
      <c r="H87" s="132"/>
      <c r="I87" s="132"/>
    </row>
    <row r="88" spans="2:9" ht="12.75">
      <c r="B88" s="132"/>
      <c r="C88" s="132"/>
      <c r="D88" s="132"/>
      <c r="E88" s="132"/>
      <c r="F88" s="132"/>
      <c r="G88" s="132"/>
      <c r="H88" s="132"/>
      <c r="I88" s="132"/>
    </row>
    <row r="89" spans="2:9" ht="12.75">
      <c r="B89" s="132"/>
      <c r="C89" s="132"/>
      <c r="D89" s="132"/>
      <c r="E89" s="132"/>
      <c r="F89" s="132"/>
      <c r="G89" s="132"/>
      <c r="H89" s="132"/>
      <c r="I89" s="132"/>
    </row>
    <row r="90" ht="12.75" hidden="1"/>
    <row r="91" ht="12.75" hidden="1"/>
    <row r="92" spans="2:9" ht="12.75" hidden="1">
      <c r="B92" s="133" t="s">
        <v>44</v>
      </c>
      <c r="C92" s="133"/>
      <c r="D92" s="133"/>
      <c r="E92" s="133"/>
      <c r="F92" s="133"/>
      <c r="G92" s="133"/>
      <c r="H92" s="133"/>
      <c r="I92" s="133"/>
    </row>
    <row r="93" spans="2:9" ht="12.75" hidden="1">
      <c r="B93" s="133"/>
      <c r="C93" s="133"/>
      <c r="D93" s="133"/>
      <c r="E93" s="133"/>
      <c r="F93" s="133"/>
      <c r="G93" s="133"/>
      <c r="H93" s="133"/>
      <c r="I93" s="133"/>
    </row>
    <row r="94" spans="2:9" ht="12.75" hidden="1">
      <c r="B94" s="133"/>
      <c r="C94" s="133"/>
      <c r="D94" s="133"/>
      <c r="E94" s="133"/>
      <c r="F94" s="133"/>
      <c r="G94" s="133"/>
      <c r="H94" s="133"/>
      <c r="I94" s="133"/>
    </row>
    <row r="95" ht="12.75" hidden="1"/>
    <row r="96" spans="2:9" ht="12.75" customHeight="1" hidden="1">
      <c r="B96" s="133" t="s">
        <v>39</v>
      </c>
      <c r="C96" s="133"/>
      <c r="D96" s="133"/>
      <c r="E96" s="133"/>
      <c r="F96" s="133"/>
      <c r="G96" s="133"/>
      <c r="H96" s="133"/>
      <c r="I96" s="133"/>
    </row>
    <row r="97" spans="2:9" ht="12.75" hidden="1">
      <c r="B97" s="133"/>
      <c r="C97" s="133"/>
      <c r="D97" s="133"/>
      <c r="E97" s="133"/>
      <c r="F97" s="133"/>
      <c r="G97" s="133"/>
      <c r="H97" s="133"/>
      <c r="I97" s="133"/>
    </row>
    <row r="98" spans="2:9" ht="12.75" hidden="1">
      <c r="B98" s="133"/>
      <c r="C98" s="133"/>
      <c r="D98" s="133"/>
      <c r="E98" s="133"/>
      <c r="F98" s="133"/>
      <c r="G98" s="133"/>
      <c r="H98" s="133"/>
      <c r="I98" s="133"/>
    </row>
    <row r="99" ht="12.75" hidden="1"/>
    <row r="100" spans="2:9" ht="12.75" customHeight="1" hidden="1">
      <c r="B100" s="133" t="s">
        <v>32</v>
      </c>
      <c r="C100" s="133"/>
      <c r="D100" s="133"/>
      <c r="E100" s="133"/>
      <c r="F100" s="133"/>
      <c r="G100" s="133"/>
      <c r="H100" s="133"/>
      <c r="I100" s="133"/>
    </row>
    <row r="101" spans="2:9" ht="12.75" hidden="1">
      <c r="B101" s="133"/>
      <c r="C101" s="133"/>
      <c r="D101" s="133"/>
      <c r="E101" s="133"/>
      <c r="F101" s="133"/>
      <c r="G101" s="133"/>
      <c r="H101" s="133"/>
      <c r="I101" s="133"/>
    </row>
    <row r="102" spans="2:9" ht="12.75" hidden="1">
      <c r="B102" s="133"/>
      <c r="C102" s="133"/>
      <c r="D102" s="133"/>
      <c r="E102" s="133"/>
      <c r="F102" s="133"/>
      <c r="G102" s="133"/>
      <c r="H102" s="133"/>
      <c r="I102" s="133"/>
    </row>
    <row r="103" ht="12.75" hidden="1"/>
    <row r="104" spans="2:9" ht="12.75" customHeight="1" hidden="1">
      <c r="B104" s="133" t="s">
        <v>31</v>
      </c>
      <c r="C104" s="133"/>
      <c r="D104" s="133"/>
      <c r="E104" s="133"/>
      <c r="F104" s="133"/>
      <c r="G104" s="133"/>
      <c r="H104" s="133"/>
      <c r="I104" s="133"/>
    </row>
    <row r="105" spans="2:9" ht="12.75" hidden="1">
      <c r="B105" s="133"/>
      <c r="C105" s="133"/>
      <c r="D105" s="133"/>
      <c r="E105" s="133"/>
      <c r="F105" s="133"/>
      <c r="G105" s="133"/>
      <c r="H105" s="133"/>
      <c r="I105" s="133"/>
    </row>
    <row r="106" spans="2:9" ht="12.75" hidden="1">
      <c r="B106" s="133"/>
      <c r="C106" s="133"/>
      <c r="D106" s="133"/>
      <c r="E106" s="133"/>
      <c r="F106" s="133"/>
      <c r="G106" s="133"/>
      <c r="H106" s="133"/>
      <c r="I106" s="133"/>
    </row>
    <row r="107" ht="12.75" hidden="1"/>
    <row r="108" spans="2:9" ht="12.75" hidden="1">
      <c r="B108" s="134" t="s">
        <v>33</v>
      </c>
      <c r="C108" s="134"/>
      <c r="D108" s="134"/>
      <c r="E108" s="134"/>
      <c r="F108" s="134"/>
      <c r="G108" s="134"/>
      <c r="H108" s="134"/>
      <c r="I108" s="134"/>
    </row>
    <row r="109" spans="2:9" ht="12.75" hidden="1">
      <c r="B109" s="134"/>
      <c r="C109" s="134"/>
      <c r="D109" s="134"/>
      <c r="E109" s="134"/>
      <c r="F109" s="134"/>
      <c r="G109" s="134"/>
      <c r="H109" s="134"/>
      <c r="I109" s="134"/>
    </row>
    <row r="110" spans="2:9" ht="12.75" hidden="1">
      <c r="B110" s="74"/>
      <c r="C110" s="74"/>
      <c r="D110" s="74"/>
      <c r="E110" s="74"/>
      <c r="F110" s="74"/>
      <c r="G110" s="74"/>
      <c r="H110" s="74"/>
      <c r="I110" s="74"/>
    </row>
    <row r="111" spans="2:9" ht="12.75" hidden="1">
      <c r="B111" s="132" t="s">
        <v>45</v>
      </c>
      <c r="C111" s="132"/>
      <c r="D111" s="132"/>
      <c r="E111" s="132"/>
      <c r="F111" s="132"/>
      <c r="G111" s="132"/>
      <c r="H111" s="132"/>
      <c r="I111" s="132"/>
    </row>
    <row r="112" spans="2:9" ht="12.75" hidden="1">
      <c r="B112" s="132"/>
      <c r="C112" s="132"/>
      <c r="D112" s="132"/>
      <c r="E112" s="132"/>
      <c r="F112" s="132"/>
      <c r="G112" s="132"/>
      <c r="H112" s="132"/>
      <c r="I112" s="132"/>
    </row>
    <row r="113" spans="2:9" ht="12.75" hidden="1">
      <c r="B113" s="66"/>
      <c r="C113" s="66"/>
      <c r="D113" s="66"/>
      <c r="E113" s="66"/>
      <c r="F113" s="66"/>
      <c r="G113" s="66"/>
      <c r="H113" s="66"/>
      <c r="I113" s="66"/>
    </row>
    <row r="114" spans="2:9" ht="12.75" hidden="1">
      <c r="B114" s="66"/>
      <c r="C114" s="66"/>
      <c r="D114" s="66"/>
      <c r="E114" s="66"/>
      <c r="F114" s="66"/>
      <c r="G114" s="66"/>
      <c r="H114" s="66"/>
      <c r="I114" s="66"/>
    </row>
    <row r="115" spans="2:9" ht="12.75" hidden="1">
      <c r="B115" s="133" t="s">
        <v>47</v>
      </c>
      <c r="C115" s="133"/>
      <c r="D115" s="133"/>
      <c r="E115" s="133"/>
      <c r="F115" s="133"/>
      <c r="G115" s="133"/>
      <c r="H115" s="133"/>
      <c r="I115" s="133"/>
    </row>
    <row r="116" spans="2:9" ht="12.75" hidden="1">
      <c r="B116" s="133"/>
      <c r="C116" s="133"/>
      <c r="D116" s="133"/>
      <c r="E116" s="133"/>
      <c r="F116" s="133"/>
      <c r="G116" s="133"/>
      <c r="H116" s="133"/>
      <c r="I116" s="133"/>
    </row>
    <row r="117" spans="2:9" ht="12.75" hidden="1">
      <c r="B117" s="133"/>
      <c r="C117" s="133"/>
      <c r="D117" s="133"/>
      <c r="E117" s="133"/>
      <c r="F117" s="133"/>
      <c r="G117" s="133"/>
      <c r="H117" s="133"/>
      <c r="I117" s="133"/>
    </row>
    <row r="118" spans="2:9" ht="12.75" hidden="1">
      <c r="B118" s="91"/>
      <c r="C118" s="91"/>
      <c r="D118" s="91"/>
      <c r="E118" s="91"/>
      <c r="F118" s="91"/>
      <c r="G118" s="91"/>
      <c r="H118" s="91"/>
      <c r="I118" s="91"/>
    </row>
    <row r="119" spans="2:9" ht="12.75" hidden="1">
      <c r="B119" s="133" t="s">
        <v>49</v>
      </c>
      <c r="C119" s="133"/>
      <c r="D119" s="133"/>
      <c r="E119" s="133"/>
      <c r="F119" s="133"/>
      <c r="G119" s="133"/>
      <c r="H119" s="133"/>
      <c r="I119" s="133"/>
    </row>
    <row r="120" spans="2:9" ht="12.75" hidden="1">
      <c r="B120" s="133"/>
      <c r="C120" s="133"/>
      <c r="D120" s="133"/>
      <c r="E120" s="133"/>
      <c r="F120" s="133"/>
      <c r="G120" s="133"/>
      <c r="H120" s="133"/>
      <c r="I120" s="133"/>
    </row>
    <row r="121" spans="2:9" ht="12.75" hidden="1">
      <c r="B121" s="133"/>
      <c r="C121" s="133"/>
      <c r="D121" s="133"/>
      <c r="E121" s="133"/>
      <c r="F121" s="133"/>
      <c r="G121" s="133"/>
      <c r="H121" s="133"/>
      <c r="I121" s="133"/>
    </row>
    <row r="122" spans="2:9" ht="12.75" hidden="1">
      <c r="B122" s="91"/>
      <c r="C122" s="91"/>
      <c r="D122" s="91"/>
      <c r="E122" s="91"/>
      <c r="F122" s="91"/>
      <c r="G122" s="91"/>
      <c r="H122" s="91"/>
      <c r="I122" s="91"/>
    </row>
    <row r="123" spans="2:9" ht="12.75" hidden="1">
      <c r="B123" s="132" t="s">
        <v>48</v>
      </c>
      <c r="C123" s="132"/>
      <c r="D123" s="132"/>
      <c r="E123" s="132"/>
      <c r="F123" s="132"/>
      <c r="G123" s="132"/>
      <c r="H123" s="132"/>
      <c r="I123" s="132"/>
    </row>
    <row r="124" spans="2:9" ht="12.75" hidden="1">
      <c r="B124" s="132"/>
      <c r="C124" s="132"/>
      <c r="D124" s="132"/>
      <c r="E124" s="132"/>
      <c r="F124" s="132"/>
      <c r="G124" s="132"/>
      <c r="H124" s="132"/>
      <c r="I124" s="132"/>
    </row>
    <row r="125" spans="2:9" ht="12.75" hidden="1">
      <c r="B125" s="132"/>
      <c r="C125" s="132"/>
      <c r="D125" s="132"/>
      <c r="E125" s="132"/>
      <c r="F125" s="132"/>
      <c r="G125" s="132"/>
      <c r="H125" s="132"/>
      <c r="I125" s="132"/>
    </row>
    <row r="126" spans="2:9" ht="12.75" hidden="1">
      <c r="B126" s="132"/>
      <c r="C126" s="132"/>
      <c r="D126" s="132"/>
      <c r="E126" s="132"/>
      <c r="F126" s="132"/>
      <c r="G126" s="132"/>
      <c r="H126" s="132"/>
      <c r="I126" s="132"/>
    </row>
    <row r="127" spans="2:9" ht="12.75" hidden="1">
      <c r="B127" s="90"/>
      <c r="C127" s="90"/>
      <c r="D127" s="90"/>
      <c r="E127" s="90"/>
      <c r="F127" s="90"/>
      <c r="G127" s="90"/>
      <c r="H127" s="90"/>
      <c r="I127" s="90"/>
    </row>
    <row r="128" ht="12.75" hidden="1">
      <c r="B128" s="38" t="s">
        <v>40</v>
      </c>
    </row>
    <row r="129" spans="2:9" ht="12.75" customHeight="1">
      <c r="B129" s="41"/>
      <c r="C129" s="74"/>
      <c r="D129" s="74"/>
      <c r="E129" s="74"/>
      <c r="F129" s="74"/>
      <c r="G129" s="74"/>
      <c r="H129" s="74"/>
      <c r="I129" s="74"/>
    </row>
    <row r="130" spans="1:2" ht="12.75">
      <c r="A130" s="71" t="s">
        <v>193</v>
      </c>
      <c r="B130" s="40" t="s">
        <v>96</v>
      </c>
    </row>
    <row r="132" spans="2:10" ht="12.75">
      <c r="B132" s="132" t="s">
        <v>274</v>
      </c>
      <c r="C132" s="132"/>
      <c r="D132" s="132"/>
      <c r="E132" s="132"/>
      <c r="F132" s="132"/>
      <c r="G132" s="132"/>
      <c r="H132" s="132"/>
      <c r="I132" s="132"/>
      <c r="J132" s="75"/>
    </row>
    <row r="133" spans="2:10" ht="13.5" customHeight="1">
      <c r="B133" s="132"/>
      <c r="C133" s="132"/>
      <c r="D133" s="132"/>
      <c r="E133" s="132"/>
      <c r="F133" s="132"/>
      <c r="G133" s="132"/>
      <c r="H133" s="132"/>
      <c r="I133" s="132"/>
      <c r="J133" s="75"/>
    </row>
    <row r="134" spans="2:9" ht="12.75">
      <c r="B134" s="66"/>
      <c r="C134" s="66"/>
      <c r="D134" s="66"/>
      <c r="E134" s="66"/>
      <c r="F134" s="66"/>
      <c r="G134" s="66"/>
      <c r="H134" s="66"/>
      <c r="I134" s="66"/>
    </row>
    <row r="135" spans="2:9" ht="12.75">
      <c r="B135" s="133" t="s">
        <v>295</v>
      </c>
      <c r="C135" s="133"/>
      <c r="D135" s="133"/>
      <c r="E135" s="133"/>
      <c r="F135" s="133"/>
      <c r="G135" s="133"/>
      <c r="H135" s="133"/>
      <c r="I135" s="133"/>
    </row>
    <row r="136" spans="2:9" ht="12.75">
      <c r="B136" s="133"/>
      <c r="C136" s="133"/>
      <c r="D136" s="133"/>
      <c r="E136" s="133"/>
      <c r="F136" s="133"/>
      <c r="G136" s="133"/>
      <c r="H136" s="133"/>
      <c r="I136" s="133"/>
    </row>
    <row r="137" spans="2:9" ht="12.75">
      <c r="B137" s="66"/>
      <c r="C137" s="66"/>
      <c r="D137" s="66"/>
      <c r="E137" s="66"/>
      <c r="F137" s="66"/>
      <c r="G137" s="66"/>
      <c r="H137" s="66"/>
      <c r="I137" s="66"/>
    </row>
    <row r="138" spans="2:9" ht="12.75">
      <c r="B138" s="133" t="s">
        <v>296</v>
      </c>
      <c r="C138" s="133"/>
      <c r="D138" s="133"/>
      <c r="E138" s="133"/>
      <c r="F138" s="133"/>
      <c r="G138" s="133"/>
      <c r="H138" s="133"/>
      <c r="I138" s="133"/>
    </row>
    <row r="139" spans="2:9" ht="12.75">
      <c r="B139" s="133"/>
      <c r="C139" s="133"/>
      <c r="D139" s="133"/>
      <c r="E139" s="133"/>
      <c r="F139" s="133"/>
      <c r="G139" s="133"/>
      <c r="H139" s="133"/>
      <c r="I139" s="133"/>
    </row>
    <row r="140" spans="2:9" ht="12.75">
      <c r="B140" s="66"/>
      <c r="C140" s="66"/>
      <c r="D140" s="66"/>
      <c r="E140" s="66"/>
      <c r="F140" s="66"/>
      <c r="G140" s="66"/>
      <c r="H140" s="66"/>
      <c r="I140" s="66"/>
    </row>
    <row r="141" spans="2:9" ht="12.75">
      <c r="B141" s="133" t="s">
        <v>297</v>
      </c>
      <c r="C141" s="133"/>
      <c r="D141" s="133"/>
      <c r="E141" s="133"/>
      <c r="F141" s="133"/>
      <c r="G141" s="133"/>
      <c r="H141" s="133"/>
      <c r="I141" s="133"/>
    </row>
    <row r="142" spans="2:9" ht="12.75">
      <c r="B142" s="133"/>
      <c r="C142" s="133"/>
      <c r="D142" s="133"/>
      <c r="E142" s="133"/>
      <c r="F142" s="133"/>
      <c r="G142" s="133"/>
      <c r="H142" s="133"/>
      <c r="I142" s="133"/>
    </row>
    <row r="143" spans="2:9" ht="12.75">
      <c r="B143" s="91"/>
      <c r="C143" s="91"/>
      <c r="D143" s="91"/>
      <c r="E143" s="91"/>
      <c r="F143" s="91"/>
      <c r="G143" s="91"/>
      <c r="H143" s="91"/>
      <c r="I143" s="91"/>
    </row>
    <row r="144" spans="2:9" ht="12.75">
      <c r="B144" s="133" t="s">
        <v>285</v>
      </c>
      <c r="C144" s="133"/>
      <c r="D144" s="133"/>
      <c r="E144" s="133"/>
      <c r="F144" s="133"/>
      <c r="G144" s="133"/>
      <c r="H144" s="133"/>
      <c r="I144" s="133"/>
    </row>
    <row r="145" spans="2:9" ht="12.75">
      <c r="B145" s="133"/>
      <c r="C145" s="133"/>
      <c r="D145" s="133"/>
      <c r="E145" s="133"/>
      <c r="F145" s="133"/>
      <c r="G145" s="133"/>
      <c r="H145" s="133"/>
      <c r="I145" s="133"/>
    </row>
    <row r="146" spans="2:9" ht="12.75">
      <c r="B146" s="91"/>
      <c r="C146" s="91"/>
      <c r="D146" s="91"/>
      <c r="E146" s="91"/>
      <c r="F146" s="91"/>
      <c r="G146" s="91"/>
      <c r="H146" s="91"/>
      <c r="I146" s="91"/>
    </row>
    <row r="147" spans="2:9" ht="12.75">
      <c r="B147" s="134" t="s">
        <v>58</v>
      </c>
      <c r="C147" s="134"/>
      <c r="D147" s="134"/>
      <c r="E147" s="134"/>
      <c r="F147" s="134"/>
      <c r="G147" s="134"/>
      <c r="H147" s="134"/>
      <c r="I147" s="134"/>
    </row>
    <row r="148" spans="2:9" ht="12.75">
      <c r="B148" s="134"/>
      <c r="C148" s="134"/>
      <c r="D148" s="134"/>
      <c r="E148" s="134"/>
      <c r="F148" s="134"/>
      <c r="G148" s="134"/>
      <c r="H148" s="134"/>
      <c r="I148" s="134"/>
    </row>
    <row r="149" spans="2:9" ht="12.75">
      <c r="B149" s="66"/>
      <c r="C149" s="66"/>
      <c r="D149" s="66"/>
      <c r="E149" s="66"/>
      <c r="F149" s="66"/>
      <c r="G149" s="66"/>
      <c r="H149" s="66"/>
      <c r="I149" s="66"/>
    </row>
    <row r="150" spans="2:9" ht="12.75">
      <c r="B150" s="66"/>
      <c r="C150" s="66"/>
      <c r="D150" s="66"/>
      <c r="E150" s="66"/>
      <c r="F150" s="66"/>
      <c r="G150" s="66"/>
      <c r="H150" s="66"/>
      <c r="I150" s="66"/>
    </row>
    <row r="151" spans="1:2" ht="12.75">
      <c r="A151" s="71" t="s">
        <v>194</v>
      </c>
      <c r="B151" s="40" t="s">
        <v>158</v>
      </c>
    </row>
    <row r="153" spans="2:9" ht="12.75">
      <c r="B153" s="134" t="s">
        <v>286</v>
      </c>
      <c r="C153" s="134"/>
      <c r="D153" s="134"/>
      <c r="E153" s="134"/>
      <c r="F153" s="134"/>
      <c r="G153" s="134"/>
      <c r="H153" s="134"/>
      <c r="I153" s="134"/>
    </row>
    <row r="154" spans="2:9" ht="12.75">
      <c r="B154" s="134"/>
      <c r="C154" s="134"/>
      <c r="D154" s="134"/>
      <c r="E154" s="134"/>
      <c r="F154" s="134"/>
      <c r="G154" s="134"/>
      <c r="H154" s="134"/>
      <c r="I154" s="134"/>
    </row>
    <row r="155" spans="2:9" ht="12.75">
      <c r="B155" s="82"/>
      <c r="C155" s="82"/>
      <c r="D155" s="82"/>
      <c r="E155" s="82"/>
      <c r="F155" s="82"/>
      <c r="G155" s="39"/>
      <c r="H155" s="82"/>
      <c r="I155" s="82"/>
    </row>
    <row r="156" spans="2:9" ht="12.75">
      <c r="B156" s="82"/>
      <c r="C156" s="82"/>
      <c r="D156" s="82"/>
      <c r="E156" s="82"/>
      <c r="F156" s="82"/>
      <c r="G156" s="39" t="s">
        <v>41</v>
      </c>
      <c r="H156" s="82"/>
      <c r="I156" s="82"/>
    </row>
    <row r="157" spans="2:9" ht="12.75">
      <c r="B157" s="82"/>
      <c r="C157" s="82"/>
      <c r="D157" s="82"/>
      <c r="E157" s="82"/>
      <c r="F157" s="82"/>
      <c r="G157" s="51" t="s">
        <v>97</v>
      </c>
      <c r="H157" s="82"/>
      <c r="I157" s="82"/>
    </row>
    <row r="158" spans="2:9" ht="12.75">
      <c r="B158" s="82"/>
      <c r="C158" s="82"/>
      <c r="D158" s="82"/>
      <c r="E158" s="82"/>
      <c r="F158" s="82"/>
      <c r="G158" s="39" t="s">
        <v>118</v>
      </c>
      <c r="H158" s="82"/>
      <c r="I158" s="82"/>
    </row>
    <row r="159" spans="2:9" ht="12.75">
      <c r="B159" s="82"/>
      <c r="C159" s="82"/>
      <c r="D159" s="82"/>
      <c r="E159" s="82"/>
      <c r="F159" s="82"/>
      <c r="G159" s="39"/>
      <c r="H159" s="82"/>
      <c r="I159" s="82"/>
    </row>
    <row r="160" spans="2:9" ht="12.75">
      <c r="B160" s="94" t="s">
        <v>37</v>
      </c>
      <c r="C160" s="82"/>
      <c r="D160" s="82"/>
      <c r="E160" s="82"/>
      <c r="F160" s="82"/>
      <c r="G160" s="95"/>
      <c r="H160" s="82"/>
      <c r="I160" s="82"/>
    </row>
    <row r="161" spans="2:9" ht="13.5" thickBot="1">
      <c r="B161" s="92" t="s">
        <v>38</v>
      </c>
      <c r="C161" s="82"/>
      <c r="D161" s="82"/>
      <c r="E161" s="82"/>
      <c r="F161" s="82"/>
      <c r="G161" s="99">
        <v>5000</v>
      </c>
      <c r="H161" s="82"/>
      <c r="I161" s="82"/>
    </row>
    <row r="162" spans="2:9" ht="13.5" thickTop="1">
      <c r="B162" s="94"/>
      <c r="C162" s="82"/>
      <c r="D162" s="82"/>
      <c r="E162" s="82"/>
      <c r="F162" s="82"/>
      <c r="G162" s="96"/>
      <c r="H162" s="82"/>
      <c r="I162" s="82"/>
    </row>
    <row r="163" spans="3:9" ht="12.75">
      <c r="C163" s="82"/>
      <c r="D163" s="82"/>
      <c r="E163" s="82"/>
      <c r="F163" s="82"/>
      <c r="G163" s="98"/>
      <c r="H163" s="82"/>
      <c r="I163" s="82"/>
    </row>
    <row r="164" spans="1:2" ht="12.75">
      <c r="A164" s="71" t="s">
        <v>195</v>
      </c>
      <c r="B164" s="40" t="s">
        <v>159</v>
      </c>
    </row>
    <row r="165" spans="1:7" ht="12.75">
      <c r="A165" s="71"/>
      <c r="B165" s="40"/>
      <c r="G165" s="39"/>
    </row>
    <row r="166" spans="7:8" ht="12.75">
      <c r="G166" s="39" t="s">
        <v>41</v>
      </c>
      <c r="H166" s="39"/>
    </row>
    <row r="167" spans="7:8" ht="12.75">
      <c r="G167" s="51" t="s">
        <v>50</v>
      </c>
      <c r="H167" s="51"/>
    </row>
    <row r="168" spans="7:8" ht="12.75">
      <c r="G168" s="39" t="s">
        <v>118</v>
      </c>
      <c r="H168" s="39"/>
    </row>
    <row r="169" spans="7:8" ht="12.75">
      <c r="G169" s="39"/>
      <c r="H169" s="39"/>
    </row>
    <row r="170" spans="2:8" ht="13.5" thickBot="1">
      <c r="B170" s="38" t="s">
        <v>221</v>
      </c>
      <c r="G170" s="15">
        <v>1849</v>
      </c>
      <c r="H170" s="39"/>
    </row>
    <row r="171" spans="7:8" ht="13.5" thickTop="1">
      <c r="G171" s="1"/>
      <c r="H171" s="39"/>
    </row>
    <row r="172" spans="7:8" ht="12.75">
      <c r="G172" s="1"/>
      <c r="H172" s="39"/>
    </row>
    <row r="173" spans="1:9" ht="12.75">
      <c r="A173" s="76"/>
      <c r="B173" s="66"/>
      <c r="C173" s="66"/>
      <c r="D173" s="66"/>
      <c r="E173" s="66"/>
      <c r="F173" s="66"/>
      <c r="G173" s="66"/>
      <c r="H173" s="66"/>
      <c r="I173" s="66"/>
    </row>
    <row r="174" spans="1:9" ht="12.75">
      <c r="A174" s="135" t="s">
        <v>196</v>
      </c>
      <c r="B174" s="135"/>
      <c r="C174" s="135"/>
      <c r="D174" s="135"/>
      <c r="E174" s="135"/>
      <c r="F174" s="135"/>
      <c r="G174" s="135"/>
      <c r="H174" s="135"/>
      <c r="I174" s="135"/>
    </row>
    <row r="175" spans="1:9" ht="12.75">
      <c r="A175" s="135"/>
      <c r="B175" s="135"/>
      <c r="C175" s="135"/>
      <c r="D175" s="135"/>
      <c r="E175" s="135"/>
      <c r="F175" s="135"/>
      <c r="G175" s="135"/>
      <c r="H175" s="135"/>
      <c r="I175" s="135"/>
    </row>
    <row r="176" spans="1:9" ht="12.75">
      <c r="A176" s="76"/>
      <c r="B176" s="63"/>
      <c r="C176" s="63"/>
      <c r="D176" s="63"/>
      <c r="E176" s="63"/>
      <c r="F176" s="63"/>
      <c r="G176" s="63"/>
      <c r="H176" s="63"/>
      <c r="I176" s="63"/>
    </row>
    <row r="177" spans="1:2" ht="12.75" customHeight="1">
      <c r="A177" s="71" t="s">
        <v>197</v>
      </c>
      <c r="B177" s="40" t="s">
        <v>160</v>
      </c>
    </row>
    <row r="178" spans="1:2" ht="12.75">
      <c r="A178" s="71"/>
      <c r="B178" s="40"/>
    </row>
    <row r="179" spans="1:9" ht="12.75">
      <c r="A179" s="71"/>
      <c r="B179" s="134" t="s">
        <v>287</v>
      </c>
      <c r="C179" s="136"/>
      <c r="D179" s="136"/>
      <c r="E179" s="136"/>
      <c r="F179" s="136"/>
      <c r="G179" s="136"/>
      <c r="H179" s="136"/>
      <c r="I179" s="136"/>
    </row>
    <row r="180" spans="1:9" ht="12.75">
      <c r="A180" s="71"/>
      <c r="B180" s="136"/>
      <c r="C180" s="136"/>
      <c r="D180" s="136"/>
      <c r="E180" s="136"/>
      <c r="F180" s="136"/>
      <c r="G180" s="136"/>
      <c r="H180" s="136"/>
      <c r="I180" s="136"/>
    </row>
    <row r="181" spans="1:9" ht="12.75">
      <c r="A181" s="71"/>
      <c r="B181" s="136"/>
      <c r="C181" s="136"/>
      <c r="D181" s="136"/>
      <c r="E181" s="136"/>
      <c r="F181" s="136"/>
      <c r="G181" s="136"/>
      <c r="H181" s="136"/>
      <c r="I181" s="136"/>
    </row>
    <row r="182" spans="1:9" ht="12.75">
      <c r="A182" s="71"/>
      <c r="B182" s="134" t="s">
        <v>0</v>
      </c>
      <c r="C182" s="134"/>
      <c r="D182" s="134"/>
      <c r="E182" s="134"/>
      <c r="F182" s="134"/>
      <c r="G182" s="134"/>
      <c r="H182" s="134"/>
      <c r="I182" s="134"/>
    </row>
    <row r="183" spans="1:9" ht="12.75">
      <c r="A183" s="71"/>
      <c r="B183" s="134"/>
      <c r="C183" s="134"/>
      <c r="D183" s="134"/>
      <c r="E183" s="134"/>
      <c r="F183" s="134"/>
      <c r="G183" s="134"/>
      <c r="H183" s="134"/>
      <c r="I183" s="134"/>
    </row>
    <row r="184" spans="1:9" ht="12.75">
      <c r="A184" s="71"/>
      <c r="B184" s="82"/>
      <c r="C184" s="82"/>
      <c r="D184" s="82"/>
      <c r="E184" s="82"/>
      <c r="F184" s="82"/>
      <c r="G184" s="82"/>
      <c r="H184" s="82"/>
      <c r="I184" s="82"/>
    </row>
    <row r="185" spans="1:2" ht="12.75" customHeight="1">
      <c r="A185" s="71"/>
      <c r="B185" s="40"/>
    </row>
    <row r="186" spans="1:2" ht="12.75">
      <c r="A186" s="71" t="s">
        <v>198</v>
      </c>
      <c r="B186" s="40" t="s">
        <v>199</v>
      </c>
    </row>
    <row r="187" spans="1:2" ht="12.75" customHeight="1">
      <c r="A187" s="71"/>
      <c r="B187" s="40"/>
    </row>
    <row r="188" spans="1:9" ht="12.75">
      <c r="A188" s="71"/>
      <c r="B188" s="134" t="s">
        <v>1</v>
      </c>
      <c r="C188" s="134"/>
      <c r="D188" s="134"/>
      <c r="E188" s="134"/>
      <c r="F188" s="134"/>
      <c r="G188" s="134"/>
      <c r="H188" s="134"/>
      <c r="I188" s="134"/>
    </row>
    <row r="189" spans="1:9" s="63" customFormat="1" ht="12.75">
      <c r="A189" s="60"/>
      <c r="B189" s="134"/>
      <c r="C189" s="134"/>
      <c r="D189" s="134"/>
      <c r="E189" s="134"/>
      <c r="F189" s="134"/>
      <c r="G189" s="134"/>
      <c r="H189" s="134"/>
      <c r="I189" s="134"/>
    </row>
    <row r="190" spans="1:9" s="63" customFormat="1" ht="12.75">
      <c r="A190" s="60"/>
      <c r="B190" s="134"/>
      <c r="C190" s="134"/>
      <c r="D190" s="134"/>
      <c r="E190" s="134"/>
      <c r="F190" s="134"/>
      <c r="G190" s="134"/>
      <c r="H190" s="134"/>
      <c r="I190" s="134"/>
    </row>
    <row r="191" spans="1:9" s="63" customFormat="1" ht="12.75">
      <c r="A191" s="60"/>
      <c r="B191" s="134"/>
      <c r="C191" s="134"/>
      <c r="D191" s="134"/>
      <c r="E191" s="134"/>
      <c r="F191" s="134"/>
      <c r="G191" s="134"/>
      <c r="H191" s="134"/>
      <c r="I191" s="134"/>
    </row>
    <row r="192" spans="1:9" s="63" customFormat="1" ht="12.75">
      <c r="A192" s="60"/>
      <c r="B192" s="82"/>
      <c r="C192" s="82"/>
      <c r="D192" s="82"/>
      <c r="E192" s="82"/>
      <c r="F192" s="82"/>
      <c r="G192" s="82"/>
      <c r="H192" s="82"/>
      <c r="I192" s="82"/>
    </row>
    <row r="193" spans="1:9" s="63" customFormat="1" ht="12.75">
      <c r="A193" s="60"/>
      <c r="B193" s="38"/>
      <c r="C193" s="38"/>
      <c r="D193" s="38"/>
      <c r="E193" s="38"/>
      <c r="F193" s="38"/>
      <c r="G193" s="38"/>
      <c r="H193" s="38"/>
      <c r="I193" s="38"/>
    </row>
    <row r="194" spans="1:9" s="63" customFormat="1" ht="12.75">
      <c r="A194" s="71" t="s">
        <v>200</v>
      </c>
      <c r="B194" s="40" t="s">
        <v>214</v>
      </c>
      <c r="C194" s="38"/>
      <c r="D194" s="38"/>
      <c r="E194" s="38"/>
      <c r="F194" s="38"/>
      <c r="G194" s="38"/>
      <c r="H194" s="38"/>
      <c r="I194" s="38"/>
    </row>
    <row r="195" spans="1:9" s="63" customFormat="1" ht="12.75" customHeight="1">
      <c r="A195" s="60"/>
      <c r="B195" s="38"/>
      <c r="C195" s="38"/>
      <c r="D195" s="38"/>
      <c r="E195" s="38"/>
      <c r="F195" s="38"/>
      <c r="G195" s="38"/>
      <c r="H195" s="38"/>
      <c r="I195" s="38"/>
    </row>
    <row r="196" spans="1:9" s="63" customFormat="1" ht="12.75">
      <c r="A196" s="60"/>
      <c r="B196" s="138" t="s">
        <v>288</v>
      </c>
      <c r="C196" s="138"/>
      <c r="D196" s="138"/>
      <c r="E196" s="138"/>
      <c r="F196" s="138"/>
      <c r="G196" s="138"/>
      <c r="H196" s="138"/>
      <c r="I196" s="138"/>
    </row>
    <row r="197" spans="1:9" s="63" customFormat="1" ht="12.75">
      <c r="A197" s="60"/>
      <c r="B197" s="138"/>
      <c r="C197" s="138"/>
      <c r="D197" s="138"/>
      <c r="E197" s="138"/>
      <c r="F197" s="138"/>
      <c r="G197" s="138"/>
      <c r="H197" s="138"/>
      <c r="I197" s="138"/>
    </row>
    <row r="198" spans="2:9" ht="12.75">
      <c r="B198" s="138"/>
      <c r="C198" s="138"/>
      <c r="D198" s="138"/>
      <c r="E198" s="138"/>
      <c r="F198" s="138"/>
      <c r="G198" s="138"/>
      <c r="H198" s="138"/>
      <c r="I198" s="138"/>
    </row>
    <row r="199" spans="2:9" ht="12.75">
      <c r="B199" s="138"/>
      <c r="C199" s="138"/>
      <c r="D199" s="138"/>
      <c r="E199" s="138"/>
      <c r="F199" s="138"/>
      <c r="G199" s="138"/>
      <c r="H199" s="138"/>
      <c r="I199" s="138"/>
    </row>
    <row r="200" spans="2:9" ht="12.75">
      <c r="B200" s="138"/>
      <c r="C200" s="138"/>
      <c r="D200" s="138"/>
      <c r="E200" s="138"/>
      <c r="F200" s="138"/>
      <c r="G200" s="138"/>
      <c r="H200" s="138"/>
      <c r="I200" s="138"/>
    </row>
    <row r="202" spans="1:2" ht="12.75">
      <c r="A202" s="71" t="s">
        <v>201</v>
      </c>
      <c r="B202" s="40" t="s">
        <v>202</v>
      </c>
    </row>
    <row r="203" spans="1:2" ht="12.75">
      <c r="A203" s="71"/>
      <c r="B203" s="40"/>
    </row>
    <row r="204" spans="1:8" ht="12.75">
      <c r="A204" s="71"/>
      <c r="F204" s="106" t="s">
        <v>81</v>
      </c>
      <c r="G204" s="106" t="s">
        <v>82</v>
      </c>
      <c r="H204" s="106" t="s">
        <v>74</v>
      </c>
    </row>
    <row r="205" spans="1:8" ht="12.75">
      <c r="A205" s="71"/>
      <c r="B205" s="38" t="s">
        <v>75</v>
      </c>
      <c r="F205" s="107">
        <v>2004</v>
      </c>
      <c r="G205" s="107">
        <v>2004</v>
      </c>
      <c r="H205" s="107">
        <v>2004</v>
      </c>
    </row>
    <row r="206" spans="1:8" ht="12.75">
      <c r="A206" s="71"/>
      <c r="F206" s="106" t="s">
        <v>118</v>
      </c>
      <c r="G206" s="106" t="s">
        <v>118</v>
      </c>
      <c r="H206" s="106" t="s">
        <v>118</v>
      </c>
    </row>
    <row r="207" spans="1:8" ht="12.75">
      <c r="A207" s="71"/>
      <c r="F207" s="56"/>
      <c r="G207" s="63"/>
      <c r="H207" s="63"/>
    </row>
    <row r="208" spans="1:2" ht="12.75">
      <c r="A208" s="71"/>
      <c r="B208" s="40"/>
    </row>
    <row r="209" spans="1:8" ht="13.5" thickBot="1">
      <c r="A209" s="71"/>
      <c r="B209" s="38" t="s">
        <v>123</v>
      </c>
      <c r="F209" s="80">
        <v>68727</v>
      </c>
      <c r="G209" s="80">
        <v>70700</v>
      </c>
      <c r="H209" s="80">
        <f>+F209-G209</f>
        <v>-1973</v>
      </c>
    </row>
    <row r="210" spans="1:8" ht="13.5" thickTop="1">
      <c r="A210" s="71"/>
      <c r="F210" s="2"/>
      <c r="G210" s="2"/>
      <c r="H210" s="2"/>
    </row>
    <row r="211" spans="1:8" ht="12.75">
      <c r="A211" s="71"/>
      <c r="B211" s="38" t="s">
        <v>77</v>
      </c>
      <c r="F211" s="2">
        <v>8059</v>
      </c>
      <c r="G211" s="2">
        <v>7985</v>
      </c>
      <c r="H211" s="2">
        <f>+F211-G211</f>
        <v>74</v>
      </c>
    </row>
    <row r="212" spans="1:8" ht="12.75">
      <c r="A212" s="71"/>
      <c r="B212" s="38" t="s">
        <v>79</v>
      </c>
      <c r="F212" s="2">
        <v>-1792</v>
      </c>
      <c r="G212" s="2">
        <v>-2111</v>
      </c>
      <c r="H212" s="2">
        <f>+F212-G212</f>
        <v>319</v>
      </c>
    </row>
    <row r="213" spans="1:8" ht="12.75">
      <c r="A213" s="71"/>
      <c r="F213" s="46"/>
      <c r="G213" s="46"/>
      <c r="H213" s="46"/>
    </row>
    <row r="214" spans="1:8" ht="12.75">
      <c r="A214" s="71"/>
      <c r="B214" s="38" t="s">
        <v>78</v>
      </c>
      <c r="F214" s="2">
        <f>+F211+F212</f>
        <v>6267</v>
      </c>
      <c r="G214" s="2">
        <f>+G211+G212</f>
        <v>5874</v>
      </c>
      <c r="H214" s="2">
        <f>+F214-G214</f>
        <v>393</v>
      </c>
    </row>
    <row r="215" spans="1:8" ht="12.75">
      <c r="A215" s="71"/>
      <c r="B215" s="38" t="s">
        <v>80</v>
      </c>
      <c r="F215" s="2">
        <v>-3706</v>
      </c>
      <c r="G215" s="2">
        <v>-3698</v>
      </c>
      <c r="H215" s="2">
        <f>+F215-G215</f>
        <v>-8</v>
      </c>
    </row>
    <row r="216" spans="1:8" ht="12.75">
      <c r="A216" s="71"/>
      <c r="F216" s="46"/>
      <c r="G216" s="46"/>
      <c r="H216" s="46"/>
    </row>
    <row r="217" spans="1:8" ht="13.5" thickBot="1">
      <c r="A217" s="71"/>
      <c r="B217" s="38" t="s">
        <v>76</v>
      </c>
      <c r="F217" s="47">
        <f>+F214+F215</f>
        <v>2561</v>
      </c>
      <c r="G217" s="47">
        <f>+G214+G215</f>
        <v>2176</v>
      </c>
      <c r="H217" s="47">
        <f>+F217-G217</f>
        <v>385</v>
      </c>
    </row>
    <row r="218" spans="1:8" ht="13.5" thickTop="1">
      <c r="A218" s="71"/>
      <c r="F218" s="97"/>
      <c r="G218" s="97"/>
      <c r="H218" s="97"/>
    </row>
    <row r="219" spans="1:8" ht="12.75">
      <c r="A219" s="71"/>
      <c r="F219" s="97"/>
      <c r="G219" s="97"/>
      <c r="H219" s="97"/>
    </row>
    <row r="220" spans="1:9" ht="12.75">
      <c r="A220" s="71"/>
      <c r="B220" s="134" t="s">
        <v>289</v>
      </c>
      <c r="C220" s="134"/>
      <c r="D220" s="134"/>
      <c r="E220" s="134"/>
      <c r="F220" s="134"/>
      <c r="G220" s="134"/>
      <c r="H220" s="134"/>
      <c r="I220" s="134"/>
    </row>
    <row r="221" spans="1:9" ht="12.75">
      <c r="A221" s="71"/>
      <c r="B221" s="134"/>
      <c r="C221" s="134"/>
      <c r="D221" s="134"/>
      <c r="E221" s="134"/>
      <c r="F221" s="134"/>
      <c r="G221" s="134"/>
      <c r="H221" s="134"/>
      <c r="I221" s="134"/>
    </row>
    <row r="222" spans="1:9" ht="12.75">
      <c r="A222" s="71"/>
      <c r="B222" s="134"/>
      <c r="C222" s="134"/>
      <c r="D222" s="134"/>
      <c r="E222" s="134"/>
      <c r="F222" s="134"/>
      <c r="G222" s="134"/>
      <c r="H222" s="134"/>
      <c r="I222" s="134"/>
    </row>
    <row r="223" spans="1:9" ht="12.75">
      <c r="A223" s="71"/>
      <c r="B223" s="134"/>
      <c r="C223" s="134"/>
      <c r="D223" s="134"/>
      <c r="E223" s="134"/>
      <c r="F223" s="134"/>
      <c r="G223" s="134"/>
      <c r="H223" s="134"/>
      <c r="I223" s="134"/>
    </row>
    <row r="224" spans="1:9" ht="12.75">
      <c r="A224" s="71"/>
      <c r="B224" s="134"/>
      <c r="C224" s="134"/>
      <c r="D224" s="134"/>
      <c r="E224" s="134"/>
      <c r="F224" s="134"/>
      <c r="G224" s="134"/>
      <c r="H224" s="134"/>
      <c r="I224" s="134"/>
    </row>
    <row r="225" spans="1:9" ht="12.75">
      <c r="A225" s="71"/>
      <c r="B225" s="134"/>
      <c r="C225" s="134"/>
      <c r="D225" s="134"/>
      <c r="E225" s="134"/>
      <c r="F225" s="134"/>
      <c r="G225" s="134"/>
      <c r="H225" s="134"/>
      <c r="I225" s="134"/>
    </row>
    <row r="226" spans="1:9" ht="12.75">
      <c r="A226" s="71"/>
      <c r="B226" s="92" t="s">
        <v>83</v>
      </c>
      <c r="C226" s="82"/>
      <c r="D226" s="82"/>
      <c r="E226" s="82"/>
      <c r="F226" s="82"/>
      <c r="G226" s="82"/>
      <c r="H226" s="82"/>
      <c r="I226" s="82"/>
    </row>
    <row r="227" spans="1:9" ht="12.75">
      <c r="A227" s="71"/>
      <c r="B227" s="92" t="s">
        <v>84</v>
      </c>
      <c r="C227" s="82"/>
      <c r="D227" s="82"/>
      <c r="E227" s="82"/>
      <c r="F227" s="82"/>
      <c r="G227" s="82"/>
      <c r="H227" s="82"/>
      <c r="I227" s="82"/>
    </row>
    <row r="228" spans="1:9" ht="12.75">
      <c r="A228" s="71"/>
      <c r="B228" s="82"/>
      <c r="C228" s="82"/>
      <c r="D228" s="82"/>
      <c r="E228" s="82"/>
      <c r="F228" s="82"/>
      <c r="G228" s="82"/>
      <c r="H228" s="82"/>
      <c r="I228" s="82"/>
    </row>
    <row r="229" spans="1:9" ht="12.75">
      <c r="A229" s="71"/>
      <c r="B229" s="82"/>
      <c r="C229" s="82"/>
      <c r="D229" s="82"/>
      <c r="E229" s="82"/>
      <c r="F229" s="82"/>
      <c r="G229" s="82"/>
      <c r="H229" s="82"/>
      <c r="I229" s="82"/>
    </row>
    <row r="230" spans="1:9" ht="12.75">
      <c r="A230" s="60" t="s">
        <v>203</v>
      </c>
      <c r="B230" s="108" t="s">
        <v>207</v>
      </c>
      <c r="C230" s="92"/>
      <c r="D230" s="82"/>
      <c r="E230" s="82"/>
      <c r="F230" s="82"/>
      <c r="G230" s="82"/>
      <c r="H230" s="82"/>
      <c r="I230" s="82"/>
    </row>
    <row r="231" spans="1:9" ht="12.75">
      <c r="A231" s="71"/>
      <c r="B231" s="82"/>
      <c r="C231" s="82"/>
      <c r="D231" s="82"/>
      <c r="E231" s="82"/>
      <c r="F231" s="82"/>
      <c r="G231" s="82"/>
      <c r="H231" s="82"/>
      <c r="I231" s="82"/>
    </row>
    <row r="232" spans="1:9" ht="12.75">
      <c r="A232" s="38"/>
      <c r="B232" s="134" t="s">
        <v>275</v>
      </c>
      <c r="C232" s="134"/>
      <c r="D232" s="134"/>
      <c r="E232" s="134"/>
      <c r="F232" s="134"/>
      <c r="G232" s="134"/>
      <c r="H232" s="134"/>
      <c r="I232" s="134"/>
    </row>
    <row r="233" spans="1:9" ht="12.75">
      <c r="A233" s="38"/>
      <c r="B233" s="134"/>
      <c r="C233" s="134"/>
      <c r="D233" s="134"/>
      <c r="E233" s="134"/>
      <c r="F233" s="134"/>
      <c r="G233" s="134"/>
      <c r="H233" s="134"/>
      <c r="I233" s="134"/>
    </row>
    <row r="234" spans="1:9" ht="12.75">
      <c r="A234" s="38"/>
      <c r="B234" s="82"/>
      <c r="C234" s="82"/>
      <c r="D234" s="82"/>
      <c r="E234" s="82"/>
      <c r="F234" s="82"/>
      <c r="G234" s="82"/>
      <c r="H234" s="82"/>
      <c r="I234" s="82"/>
    </row>
    <row r="235" spans="1:9" ht="12.75">
      <c r="A235" s="71"/>
      <c r="B235" s="134" t="s">
        <v>290</v>
      </c>
      <c r="C235" s="134"/>
      <c r="D235" s="134"/>
      <c r="E235" s="134"/>
      <c r="F235" s="134"/>
      <c r="G235" s="134"/>
      <c r="H235" s="134"/>
      <c r="I235" s="134"/>
    </row>
    <row r="236" spans="1:9" ht="12.75">
      <c r="A236" s="71"/>
      <c r="B236" s="134"/>
      <c r="C236" s="134"/>
      <c r="D236" s="134"/>
      <c r="E236" s="134"/>
      <c r="F236" s="134"/>
      <c r="G236" s="134"/>
      <c r="H236" s="134"/>
      <c r="I236" s="134"/>
    </row>
    <row r="237" spans="1:9" ht="12.75">
      <c r="A237" s="71"/>
      <c r="B237" s="134"/>
      <c r="C237" s="134"/>
      <c r="D237" s="134"/>
      <c r="E237" s="134"/>
      <c r="F237" s="134"/>
      <c r="G237" s="134"/>
      <c r="H237" s="134"/>
      <c r="I237" s="134"/>
    </row>
    <row r="238" spans="1:9" ht="12.75">
      <c r="A238" s="71"/>
      <c r="B238" s="134"/>
      <c r="C238" s="134"/>
      <c r="D238" s="134"/>
      <c r="E238" s="134"/>
      <c r="F238" s="134"/>
      <c r="G238" s="134"/>
      <c r="H238" s="134"/>
      <c r="I238" s="134"/>
    </row>
    <row r="239" spans="1:9" ht="12.75">
      <c r="A239" s="71"/>
      <c r="B239" s="82"/>
      <c r="C239" s="82"/>
      <c r="D239" s="82"/>
      <c r="E239" s="82"/>
      <c r="F239" s="82"/>
      <c r="G239" s="82"/>
      <c r="H239" s="82"/>
      <c r="I239" s="82"/>
    </row>
    <row r="240" spans="1:9" ht="12.75">
      <c r="A240" s="71"/>
      <c r="B240" s="92"/>
      <c r="C240" s="92"/>
      <c r="D240" s="92"/>
      <c r="E240" s="92"/>
      <c r="F240" s="92"/>
      <c r="G240" s="92"/>
      <c r="H240" s="92"/>
      <c r="I240" s="92"/>
    </row>
    <row r="241" spans="1:9" ht="12.75">
      <c r="A241" s="71"/>
      <c r="B241" s="82"/>
      <c r="C241" s="82"/>
      <c r="D241" s="82"/>
      <c r="E241" s="82"/>
      <c r="F241" s="109" t="s">
        <v>292</v>
      </c>
      <c r="G241" s="109" t="s">
        <v>90</v>
      </c>
      <c r="H241" s="109" t="s">
        <v>91</v>
      </c>
      <c r="I241" s="82"/>
    </row>
    <row r="242" spans="1:9" ht="12.75">
      <c r="A242" s="71"/>
      <c r="B242" s="82"/>
      <c r="C242" s="82"/>
      <c r="D242" s="82"/>
      <c r="E242" s="82"/>
      <c r="F242" s="109" t="s">
        <v>293</v>
      </c>
      <c r="G242" s="109" t="s">
        <v>3</v>
      </c>
      <c r="H242" s="109" t="s">
        <v>291</v>
      </c>
      <c r="I242" s="82"/>
    </row>
    <row r="243" spans="2:9" ht="12.75">
      <c r="B243" s="66"/>
      <c r="C243" s="66"/>
      <c r="D243" s="66"/>
      <c r="E243" s="66"/>
      <c r="F243" s="110" t="s">
        <v>118</v>
      </c>
      <c r="G243" s="110" t="s">
        <v>118</v>
      </c>
      <c r="H243" s="110" t="s">
        <v>118</v>
      </c>
      <c r="I243" s="66"/>
    </row>
    <row r="244" spans="2:9" ht="12.75">
      <c r="B244" s="66"/>
      <c r="C244" s="66"/>
      <c r="D244" s="66"/>
      <c r="E244" s="66"/>
      <c r="F244" s="105"/>
      <c r="G244" s="105"/>
      <c r="H244" s="105"/>
      <c r="I244" s="66"/>
    </row>
    <row r="245" spans="2:9" ht="12.75">
      <c r="B245" s="92" t="s">
        <v>223</v>
      </c>
      <c r="C245" s="66"/>
      <c r="D245" s="66"/>
      <c r="E245" s="66"/>
      <c r="F245" s="114">
        <v>5000</v>
      </c>
      <c r="G245" s="114">
        <v>0</v>
      </c>
      <c r="H245" s="114">
        <f>+F245-G245</f>
        <v>5000</v>
      </c>
      <c r="I245" s="66"/>
    </row>
    <row r="246" spans="2:9" ht="12.75">
      <c r="B246" s="92" t="s">
        <v>224</v>
      </c>
      <c r="C246" s="66"/>
      <c r="D246" s="66"/>
      <c r="E246" s="66"/>
      <c r="F246" s="114">
        <v>3000</v>
      </c>
      <c r="G246" s="114">
        <v>0</v>
      </c>
      <c r="H246" s="114">
        <f>+F246+G246</f>
        <v>3000</v>
      </c>
      <c r="I246" s="66"/>
    </row>
    <row r="247" spans="2:9" ht="12.75">
      <c r="B247" s="92" t="s">
        <v>92</v>
      </c>
      <c r="C247" s="82"/>
      <c r="D247" s="82"/>
      <c r="E247" s="82"/>
      <c r="F247" s="95">
        <v>8000</v>
      </c>
      <c r="G247" s="95">
        <v>7400</v>
      </c>
      <c r="H247" s="96">
        <f>+F247-G247</f>
        <v>600</v>
      </c>
      <c r="I247" s="82"/>
    </row>
    <row r="248" spans="2:9" ht="12.75">
      <c r="B248" s="92" t="s">
        <v>93</v>
      </c>
      <c r="C248" s="82"/>
      <c r="D248" s="82"/>
      <c r="E248" s="82"/>
      <c r="F248" s="95">
        <v>4667</v>
      </c>
      <c r="G248" s="95">
        <v>11</v>
      </c>
      <c r="H248" s="96">
        <f>+F248-G248</f>
        <v>4656</v>
      </c>
      <c r="I248" s="82"/>
    </row>
    <row r="249" spans="2:9" ht="12.75">
      <c r="B249" s="92" t="s">
        <v>43</v>
      </c>
      <c r="C249" s="82"/>
      <c r="D249" s="82"/>
      <c r="E249" s="82"/>
      <c r="F249" s="95">
        <v>1600</v>
      </c>
      <c r="G249" s="95">
        <v>1544</v>
      </c>
      <c r="H249" s="96">
        <f>+F249-G249</f>
        <v>56</v>
      </c>
      <c r="I249" s="82"/>
    </row>
    <row r="250" spans="2:9" ht="13.5" thickBot="1">
      <c r="B250" s="82"/>
      <c r="C250" s="82"/>
      <c r="D250" s="82"/>
      <c r="E250" s="82"/>
      <c r="F250" s="115">
        <f>SUM(F245:F249)</f>
        <v>22267</v>
      </c>
      <c r="G250" s="111">
        <f>SUM(G245:G249)</f>
        <v>8955</v>
      </c>
      <c r="H250" s="111">
        <f>SUM(H245:H249)</f>
        <v>13312</v>
      </c>
      <c r="I250" s="82"/>
    </row>
    <row r="251" spans="2:9" ht="13.5" thickTop="1">
      <c r="B251" s="82"/>
      <c r="C251" s="82"/>
      <c r="D251" s="82"/>
      <c r="E251" s="82"/>
      <c r="F251" s="113"/>
      <c r="G251" s="104"/>
      <c r="H251" s="104"/>
      <c r="I251" s="82"/>
    </row>
    <row r="252" spans="2:9" ht="12.75">
      <c r="B252" s="92" t="s">
        <v>59</v>
      </c>
      <c r="C252" s="82"/>
      <c r="D252" s="82"/>
      <c r="E252" s="82"/>
      <c r="F252" s="113"/>
      <c r="G252" s="104"/>
      <c r="H252" s="104"/>
      <c r="I252" s="82"/>
    </row>
    <row r="253" spans="2:9" ht="12.75">
      <c r="B253" s="82"/>
      <c r="C253" s="82"/>
      <c r="D253" s="82"/>
      <c r="E253" s="82"/>
      <c r="F253" s="113"/>
      <c r="G253" s="104"/>
      <c r="H253" s="104"/>
      <c r="I253" s="82"/>
    </row>
    <row r="254" spans="2:9" ht="12.75">
      <c r="B254" s="82"/>
      <c r="C254" s="82"/>
      <c r="D254" s="82"/>
      <c r="E254" s="82"/>
      <c r="F254" s="113"/>
      <c r="G254" s="104"/>
      <c r="H254" s="104"/>
      <c r="I254" s="82"/>
    </row>
    <row r="255" spans="1:8" ht="12.75">
      <c r="A255" s="60" t="s">
        <v>204</v>
      </c>
      <c r="B255" s="40" t="s">
        <v>117</v>
      </c>
      <c r="F255" s="97"/>
      <c r="G255" s="97"/>
      <c r="H255" s="97"/>
    </row>
    <row r="256" spans="5:8" ht="12.75">
      <c r="E256" s="39"/>
      <c r="G256" s="56"/>
      <c r="H256" s="39"/>
    </row>
    <row r="257" spans="1:8" ht="12.75">
      <c r="A257" s="71"/>
      <c r="E257" s="39" t="s">
        <v>131</v>
      </c>
      <c r="G257" s="39" t="s">
        <v>143</v>
      </c>
      <c r="H257" s="39"/>
    </row>
    <row r="258" spans="1:8" ht="12.75">
      <c r="A258" s="38"/>
      <c r="E258" s="39" t="s">
        <v>155</v>
      </c>
      <c r="G258" s="39" t="s">
        <v>155</v>
      </c>
      <c r="H258" s="39"/>
    </row>
    <row r="259" spans="5:8" ht="12.75">
      <c r="E259" s="39" t="s">
        <v>50</v>
      </c>
      <c r="G259" s="39" t="s">
        <v>50</v>
      </c>
      <c r="H259" s="39"/>
    </row>
    <row r="260" spans="5:8" ht="12.75">
      <c r="E260" s="39" t="s">
        <v>118</v>
      </c>
      <c r="G260" s="39" t="s">
        <v>118</v>
      </c>
      <c r="H260" s="39"/>
    </row>
    <row r="261" ht="12.75">
      <c r="B261" s="38" t="s">
        <v>60</v>
      </c>
    </row>
    <row r="262" spans="2:8" ht="12.75">
      <c r="B262" s="38" t="s">
        <v>173</v>
      </c>
      <c r="E262" s="2">
        <v>1118</v>
      </c>
      <c r="G262" s="2">
        <v>1609</v>
      </c>
      <c r="H262" s="42"/>
    </row>
    <row r="263" spans="2:8" ht="12.75">
      <c r="B263" s="38" t="s">
        <v>174</v>
      </c>
      <c r="E263" s="62">
        <v>-38</v>
      </c>
      <c r="F263" s="42"/>
      <c r="G263" s="62">
        <v>-112</v>
      </c>
      <c r="H263" s="61"/>
    </row>
    <row r="264" spans="5:8" ht="12.75">
      <c r="E264" s="42"/>
      <c r="F264" s="42"/>
      <c r="G264" s="42"/>
      <c r="H264" s="42"/>
    </row>
    <row r="265" spans="2:8" ht="12.75">
      <c r="B265" s="41"/>
      <c r="E265" s="42">
        <f>+E262+E263</f>
        <v>1080</v>
      </c>
      <c r="F265" s="42"/>
      <c r="G265" s="42">
        <f>+G262+G263</f>
        <v>1497</v>
      </c>
      <c r="H265" s="42"/>
    </row>
    <row r="266" spans="2:8" ht="12.75">
      <c r="B266" s="38" t="s">
        <v>175</v>
      </c>
      <c r="E266" s="42"/>
      <c r="F266" s="42"/>
      <c r="G266" s="42"/>
      <c r="H266" s="42"/>
    </row>
    <row r="267" spans="2:8" ht="12.75">
      <c r="B267" s="38" t="s">
        <v>176</v>
      </c>
      <c r="E267" s="42"/>
      <c r="F267" s="42"/>
      <c r="G267" s="42"/>
      <c r="H267" s="42"/>
    </row>
    <row r="268" spans="2:8" ht="12.75">
      <c r="B268" s="38" t="s">
        <v>173</v>
      </c>
      <c r="E268" s="42">
        <v>2</v>
      </c>
      <c r="F268" s="42"/>
      <c r="G268" s="42">
        <v>222</v>
      </c>
      <c r="H268" s="42"/>
    </row>
    <row r="269" spans="2:8" ht="12.75">
      <c r="B269" s="38" t="s">
        <v>174</v>
      </c>
      <c r="E269" s="42">
        <v>73</v>
      </c>
      <c r="F269" s="42"/>
      <c r="G269" s="42">
        <v>73</v>
      </c>
      <c r="H269" s="42"/>
    </row>
    <row r="270" spans="5:8" ht="13.5" thickBot="1">
      <c r="E270" s="59">
        <f>SUM(E265:E269)</f>
        <v>1155</v>
      </c>
      <c r="F270" s="42"/>
      <c r="G270" s="59">
        <f>SUM(G265:G269)</f>
        <v>1792</v>
      </c>
      <c r="H270" s="1"/>
    </row>
    <row r="271" ht="13.5" thickTop="1"/>
    <row r="272" spans="2:9" ht="12.75">
      <c r="B272" s="132" t="s">
        <v>6</v>
      </c>
      <c r="C272" s="132"/>
      <c r="D272" s="132"/>
      <c r="E272" s="132"/>
      <c r="F272" s="132"/>
      <c r="G272" s="132"/>
      <c r="H272" s="132"/>
      <c r="I272" s="132"/>
    </row>
    <row r="273" spans="2:9" ht="12.75">
      <c r="B273" s="132"/>
      <c r="C273" s="132"/>
      <c r="D273" s="132"/>
      <c r="E273" s="132"/>
      <c r="F273" s="132"/>
      <c r="G273" s="132"/>
      <c r="H273" s="132"/>
      <c r="I273" s="132"/>
    </row>
    <row r="274" spans="1:9" ht="15" customHeight="1">
      <c r="A274" s="71"/>
      <c r="B274" s="132"/>
      <c r="C274" s="132"/>
      <c r="D274" s="132"/>
      <c r="E274" s="132"/>
      <c r="F274" s="132"/>
      <c r="G274" s="132"/>
      <c r="H274" s="132"/>
      <c r="I274" s="132"/>
    </row>
    <row r="275" spans="1:9" ht="15" customHeight="1">
      <c r="A275" s="71"/>
      <c r="B275" s="132"/>
      <c r="C275" s="132"/>
      <c r="D275" s="132"/>
      <c r="E275" s="132"/>
      <c r="F275" s="132"/>
      <c r="G275" s="132"/>
      <c r="H275" s="132"/>
      <c r="I275" s="132"/>
    </row>
    <row r="276" spans="1:9" ht="15" customHeight="1">
      <c r="A276" s="71"/>
      <c r="B276" s="90"/>
      <c r="C276" s="90"/>
      <c r="D276" s="90"/>
      <c r="E276" s="90"/>
      <c r="F276" s="90"/>
      <c r="G276" s="90"/>
      <c r="H276" s="90"/>
      <c r="I276" s="90"/>
    </row>
    <row r="277" spans="1:8" ht="15" customHeight="1">
      <c r="A277" s="71"/>
      <c r="E277" s="61"/>
      <c r="F277" s="42"/>
      <c r="G277" s="61"/>
      <c r="H277" s="61"/>
    </row>
    <row r="278" spans="1:2" ht="12.75">
      <c r="A278" s="60" t="s">
        <v>205</v>
      </c>
      <c r="B278" s="40" t="s">
        <v>177</v>
      </c>
    </row>
    <row r="279" ht="12.75">
      <c r="B279" s="40"/>
    </row>
    <row r="280" spans="1:2" ht="12.75">
      <c r="A280" s="71"/>
      <c r="B280" s="38">
        <v>0</v>
      </c>
    </row>
    <row r="281" ht="12.75">
      <c r="A281" s="71"/>
    </row>
    <row r="283" spans="1:2" ht="12.75">
      <c r="A283" s="60" t="s">
        <v>206</v>
      </c>
      <c r="B283" s="40" t="s">
        <v>161</v>
      </c>
    </row>
    <row r="284" ht="12.75">
      <c r="B284" s="40"/>
    </row>
    <row r="285" spans="1:2" ht="12.75">
      <c r="A285" s="71"/>
      <c r="B285" s="38" t="s">
        <v>94</v>
      </c>
    </row>
    <row r="286" ht="12.75">
      <c r="A286" s="71"/>
    </row>
    <row r="288" ht="12.75" customHeight="1" hidden="1"/>
    <row r="289" spans="1:10" ht="12.75" customHeight="1" hidden="1">
      <c r="A289" s="71"/>
      <c r="B289" s="134" t="s">
        <v>46</v>
      </c>
      <c r="C289" s="134"/>
      <c r="D289" s="134"/>
      <c r="E289" s="134"/>
      <c r="F289" s="134"/>
      <c r="G289" s="134"/>
      <c r="H289" s="134"/>
      <c r="I289" s="134"/>
      <c r="J289" s="66"/>
    </row>
    <row r="290" spans="1:10" ht="12.75" hidden="1">
      <c r="A290" s="71"/>
      <c r="B290" s="134"/>
      <c r="C290" s="134"/>
      <c r="D290" s="134"/>
      <c r="E290" s="134"/>
      <c r="F290" s="134"/>
      <c r="G290" s="134"/>
      <c r="H290" s="134"/>
      <c r="I290" s="134"/>
      <c r="J290" s="66"/>
    </row>
    <row r="291" spans="2:10" ht="12.75" hidden="1">
      <c r="B291" s="134"/>
      <c r="C291" s="134"/>
      <c r="D291" s="134"/>
      <c r="E291" s="134"/>
      <c r="F291" s="134"/>
      <c r="G291" s="134"/>
      <c r="H291" s="134"/>
      <c r="I291" s="134"/>
      <c r="J291" s="66"/>
    </row>
    <row r="292" spans="2:10" ht="12.75" hidden="1">
      <c r="B292" s="134"/>
      <c r="C292" s="134"/>
      <c r="D292" s="134"/>
      <c r="E292" s="134"/>
      <c r="F292" s="134"/>
      <c r="G292" s="134"/>
      <c r="H292" s="134"/>
      <c r="I292" s="134"/>
      <c r="J292" s="66"/>
    </row>
    <row r="293" spans="2:9" ht="12.75" hidden="1">
      <c r="B293" s="92" t="s">
        <v>40</v>
      </c>
      <c r="C293" s="82"/>
      <c r="D293" s="82"/>
      <c r="E293" s="82"/>
      <c r="F293" s="82"/>
      <c r="G293" s="82"/>
      <c r="H293" s="82"/>
      <c r="I293" s="82"/>
    </row>
    <row r="294" ht="11.25" customHeight="1" hidden="1"/>
    <row r="295" ht="11.25" customHeight="1" hidden="1"/>
    <row r="296" spans="2:9" ht="12.75" hidden="1">
      <c r="B296" s="137" t="s">
        <v>222</v>
      </c>
      <c r="C296" s="137"/>
      <c r="D296" s="137"/>
      <c r="E296" s="137"/>
      <c r="F296" s="137"/>
      <c r="G296" s="137"/>
      <c r="H296" s="137"/>
      <c r="I296" s="137"/>
    </row>
    <row r="297" spans="2:9" ht="12.75" hidden="1">
      <c r="B297" s="137"/>
      <c r="C297" s="137"/>
      <c r="D297" s="137"/>
      <c r="E297" s="137"/>
      <c r="F297" s="137"/>
      <c r="G297" s="137"/>
      <c r="H297" s="137"/>
      <c r="I297" s="137"/>
    </row>
    <row r="298" spans="7:8" ht="12.75" hidden="1">
      <c r="G298" s="39" t="s">
        <v>118</v>
      </c>
      <c r="H298" s="39"/>
    </row>
    <row r="299" spans="2:5" ht="12.75" hidden="1">
      <c r="B299" s="67" t="s">
        <v>162</v>
      </c>
      <c r="E299" s="67"/>
    </row>
    <row r="300" spans="2:8" ht="12.75" hidden="1">
      <c r="B300" s="38" t="s">
        <v>223</v>
      </c>
      <c r="G300" s="42">
        <v>5000</v>
      </c>
      <c r="H300" s="42"/>
    </row>
    <row r="301" spans="2:8" ht="12.75" hidden="1">
      <c r="B301" s="38" t="s">
        <v>224</v>
      </c>
      <c r="G301" s="42">
        <v>3000</v>
      </c>
      <c r="H301" s="42"/>
    </row>
    <row r="302" spans="2:8" ht="12.75" hidden="1">
      <c r="B302" s="38" t="s">
        <v>225</v>
      </c>
      <c r="G302" s="42">
        <v>8000</v>
      </c>
      <c r="H302" s="42"/>
    </row>
    <row r="303" spans="2:8" ht="12.75" hidden="1">
      <c r="B303" s="38" t="s">
        <v>163</v>
      </c>
      <c r="G303" s="42">
        <v>4667</v>
      </c>
      <c r="H303" s="42"/>
    </row>
    <row r="304" spans="2:8" ht="12.75" hidden="1">
      <c r="B304" s="38" t="s">
        <v>43</v>
      </c>
      <c r="G304" s="42">
        <v>1600</v>
      </c>
      <c r="H304" s="42"/>
    </row>
    <row r="305" spans="7:8" ht="13.5" hidden="1" thickBot="1">
      <c r="G305" s="43">
        <f>SUM(G300:G304)</f>
        <v>22267</v>
      </c>
      <c r="H305" s="61"/>
    </row>
    <row r="306" spans="2:8" ht="12.75" hidden="1">
      <c r="B306" s="38" t="s">
        <v>42</v>
      </c>
      <c r="G306" s="61"/>
      <c r="H306" s="61"/>
    </row>
    <row r="307" ht="12.75" hidden="1"/>
    <row r="308" ht="12.75" hidden="1"/>
    <row r="309" ht="12.75" hidden="1"/>
    <row r="310" ht="12.75" hidden="1"/>
    <row r="311" spans="2:5" ht="12.75" hidden="1">
      <c r="B311" s="40" t="s">
        <v>164</v>
      </c>
      <c r="E311" s="38" t="s">
        <v>215</v>
      </c>
    </row>
    <row r="312" spans="1:8" ht="12.75">
      <c r="A312" s="60" t="s">
        <v>208</v>
      </c>
      <c r="B312" s="64" t="s">
        <v>164</v>
      </c>
      <c r="C312" s="63"/>
      <c r="D312" s="63"/>
      <c r="E312" s="63"/>
      <c r="F312" s="63"/>
      <c r="G312" s="65"/>
      <c r="H312" s="51"/>
    </row>
    <row r="313" spans="2:8" ht="12.75">
      <c r="B313" s="63"/>
      <c r="C313" s="63"/>
      <c r="D313" s="63"/>
      <c r="E313" s="63"/>
      <c r="F313" s="63"/>
      <c r="G313" s="65"/>
      <c r="H313" s="51"/>
    </row>
    <row r="314" spans="1:8" ht="12.75">
      <c r="A314" s="38"/>
      <c r="B314" s="63" t="s">
        <v>61</v>
      </c>
      <c r="C314" s="63"/>
      <c r="D314" s="63"/>
      <c r="E314" s="63"/>
      <c r="F314" s="63"/>
      <c r="G314" s="85"/>
      <c r="H314" s="51"/>
    </row>
    <row r="315" spans="2:8" ht="12.75">
      <c r="B315" s="63"/>
      <c r="C315" s="63"/>
      <c r="D315" s="63"/>
      <c r="E315" s="63"/>
      <c r="F315" s="63"/>
      <c r="G315" s="84"/>
      <c r="H315" s="51"/>
    </row>
    <row r="316" spans="2:9" ht="12.75">
      <c r="B316" s="63"/>
      <c r="C316" s="63"/>
      <c r="D316" s="63"/>
      <c r="E316" s="63"/>
      <c r="F316" s="63"/>
      <c r="G316" s="116" t="s">
        <v>229</v>
      </c>
      <c r="H316" s="39" t="s">
        <v>230</v>
      </c>
      <c r="I316" s="39" t="s">
        <v>126</v>
      </c>
    </row>
    <row r="317" spans="2:9" ht="12.75">
      <c r="B317" s="63"/>
      <c r="C317" s="63"/>
      <c r="D317" s="63"/>
      <c r="E317" s="63"/>
      <c r="F317" s="83"/>
      <c r="G317" s="56" t="s">
        <v>118</v>
      </c>
      <c r="H317" s="39" t="s">
        <v>118</v>
      </c>
      <c r="I317" s="39" t="s">
        <v>118</v>
      </c>
    </row>
    <row r="318" spans="2:8" ht="13.5">
      <c r="B318" s="93" t="s">
        <v>228</v>
      </c>
      <c r="C318" s="63"/>
      <c r="D318" s="63"/>
      <c r="E318" s="63"/>
      <c r="F318" s="63"/>
      <c r="G318" s="56"/>
      <c r="H318" s="39"/>
    </row>
    <row r="319" spans="2:8" ht="12.75">
      <c r="B319" s="63"/>
      <c r="C319" s="63"/>
      <c r="D319" s="63"/>
      <c r="E319" s="63"/>
      <c r="F319" s="63"/>
      <c r="G319" s="56"/>
      <c r="H319" s="39"/>
    </row>
    <row r="320" spans="2:9" ht="12.75">
      <c r="B320" s="63" t="s">
        <v>2</v>
      </c>
      <c r="C320" s="63"/>
      <c r="D320" s="63"/>
      <c r="E320" s="63"/>
      <c r="F320" s="63"/>
      <c r="G320" s="1">
        <v>521</v>
      </c>
      <c r="H320" s="57">
        <v>98</v>
      </c>
      <c r="I320" s="73">
        <f>+G320+H320</f>
        <v>619</v>
      </c>
    </row>
    <row r="321" spans="2:9" ht="12.75">
      <c r="B321" s="63" t="s">
        <v>231</v>
      </c>
      <c r="C321" s="63"/>
      <c r="D321" s="63"/>
      <c r="E321" s="63"/>
      <c r="F321" s="63"/>
      <c r="G321" s="1">
        <v>2799</v>
      </c>
      <c r="H321" s="57">
        <v>0</v>
      </c>
      <c r="I321" s="73">
        <f>+G321+H321</f>
        <v>2799</v>
      </c>
    </row>
    <row r="322" spans="2:9" ht="12.75">
      <c r="B322" s="63" t="s">
        <v>232</v>
      </c>
      <c r="C322" s="63"/>
      <c r="D322" s="63"/>
      <c r="E322" s="63"/>
      <c r="F322" s="63"/>
      <c r="G322" s="1">
        <v>167</v>
      </c>
      <c r="H322" s="57">
        <v>0</v>
      </c>
      <c r="I322" s="73">
        <f>+G322+H322</f>
        <v>167</v>
      </c>
    </row>
    <row r="323" spans="2:9" ht="12.75">
      <c r="B323" s="63" t="s">
        <v>253</v>
      </c>
      <c r="C323" s="63"/>
      <c r="D323" s="63"/>
      <c r="E323" s="63"/>
      <c r="F323" s="63"/>
      <c r="G323" s="1">
        <v>1060</v>
      </c>
      <c r="H323" s="57">
        <v>1295</v>
      </c>
      <c r="I323" s="73">
        <f>+G323+H323</f>
        <v>2355</v>
      </c>
    </row>
    <row r="324" spans="2:9" ht="13.5" thickBot="1">
      <c r="B324" s="63"/>
      <c r="C324" s="63"/>
      <c r="D324" s="63"/>
      <c r="E324" s="63"/>
      <c r="F324" s="63"/>
      <c r="G324" s="59">
        <f>SUM(G320:G323)</f>
        <v>4547</v>
      </c>
      <c r="H324" s="117">
        <f>SUM(H320:H323)</f>
        <v>1393</v>
      </c>
      <c r="I324" s="86">
        <f>SUM(G324:H324)</f>
        <v>5940</v>
      </c>
    </row>
    <row r="325" spans="2:8" ht="13.5" thickTop="1">
      <c r="B325" s="63"/>
      <c r="C325" s="63"/>
      <c r="D325" s="63"/>
      <c r="E325" s="63"/>
      <c r="F325" s="63"/>
      <c r="G325" s="65"/>
      <c r="H325" s="51"/>
    </row>
    <row r="326" spans="2:8" ht="12.75">
      <c r="B326" s="63" t="s">
        <v>85</v>
      </c>
      <c r="C326" s="63"/>
      <c r="D326" s="63"/>
      <c r="E326" s="63"/>
      <c r="F326" s="63"/>
      <c r="G326" s="65"/>
      <c r="H326" s="51"/>
    </row>
    <row r="327" spans="2:8" ht="12.75">
      <c r="B327" s="63"/>
      <c r="C327" s="63"/>
      <c r="D327" s="63"/>
      <c r="E327" s="63"/>
      <c r="F327" s="63"/>
      <c r="G327" s="65"/>
      <c r="H327" s="51"/>
    </row>
    <row r="328" spans="2:8" ht="12" customHeight="1">
      <c r="B328" s="63"/>
      <c r="C328" s="63"/>
      <c r="D328" s="63"/>
      <c r="E328" s="63"/>
      <c r="F328" s="63"/>
      <c r="G328" s="65"/>
      <c r="H328" s="51"/>
    </row>
    <row r="329" spans="1:4" ht="12.75">
      <c r="A329" s="60" t="s">
        <v>209</v>
      </c>
      <c r="B329" s="64" t="s">
        <v>165</v>
      </c>
      <c r="C329" s="63"/>
      <c r="D329" s="63"/>
    </row>
    <row r="330" spans="2:4" ht="12.75">
      <c r="B330" s="64"/>
      <c r="C330" s="63"/>
      <c r="D330" s="63"/>
    </row>
    <row r="331" spans="1:4" ht="15" customHeight="1">
      <c r="A331" s="71"/>
      <c r="B331" s="63" t="s">
        <v>86</v>
      </c>
      <c r="C331" s="63"/>
      <c r="D331" s="63"/>
    </row>
    <row r="332" spans="1:4" ht="12.75">
      <c r="A332" s="71"/>
      <c r="B332" s="63"/>
      <c r="C332" s="63"/>
      <c r="D332" s="63"/>
    </row>
    <row r="333" ht="12.75">
      <c r="A333" s="71"/>
    </row>
    <row r="334" spans="1:8" ht="12.75">
      <c r="A334" s="60" t="s">
        <v>210</v>
      </c>
      <c r="B334" s="40" t="s">
        <v>212</v>
      </c>
      <c r="G334" s="39"/>
      <c r="H334" s="39"/>
    </row>
    <row r="335" spans="2:8" ht="12.75">
      <c r="B335" s="40"/>
      <c r="G335" s="39"/>
      <c r="H335" s="39"/>
    </row>
    <row r="336" spans="1:2" ht="12.75">
      <c r="A336" s="71"/>
      <c r="B336" s="38" t="s">
        <v>87</v>
      </c>
    </row>
    <row r="337" ht="12.75">
      <c r="A337" s="71"/>
    </row>
    <row r="339" spans="1:2" ht="12.75">
      <c r="A339" s="60" t="s">
        <v>211</v>
      </c>
      <c r="B339" s="40" t="s">
        <v>217</v>
      </c>
    </row>
    <row r="341" spans="1:2" ht="12.75">
      <c r="A341" s="71"/>
      <c r="B341" s="38" t="s">
        <v>98</v>
      </c>
    </row>
    <row r="344" spans="1:2" ht="12.75">
      <c r="A344" s="60" t="s">
        <v>23</v>
      </c>
      <c r="B344" s="40" t="s">
        <v>88</v>
      </c>
    </row>
    <row r="345" ht="12.75">
      <c r="B345" s="40"/>
    </row>
    <row r="346" spans="1:2" ht="12.75">
      <c r="A346" s="71"/>
      <c r="B346" s="38" t="s">
        <v>294</v>
      </c>
    </row>
    <row r="347" ht="12.75">
      <c r="A347" s="71"/>
    </row>
    <row r="348" spans="1:9" ht="12.75">
      <c r="A348" s="71"/>
      <c r="B348" s="40"/>
      <c r="E348" s="51" t="s">
        <v>226</v>
      </c>
      <c r="F348" s="77"/>
      <c r="G348" s="51" t="s">
        <v>227</v>
      </c>
      <c r="H348" s="51"/>
      <c r="I348" s="77"/>
    </row>
    <row r="349" spans="1:8" ht="12.75">
      <c r="A349" s="71"/>
      <c r="E349" s="51" t="s">
        <v>50</v>
      </c>
      <c r="G349" s="51" t="s">
        <v>50</v>
      </c>
      <c r="H349" s="51"/>
    </row>
    <row r="350" spans="1:8" ht="12.75">
      <c r="A350" s="71"/>
      <c r="E350" s="51"/>
      <c r="G350" s="51"/>
      <c r="H350" s="51"/>
    </row>
    <row r="351" spans="2:8" ht="13.5" thickBot="1">
      <c r="B351" s="38" t="s">
        <v>99</v>
      </c>
      <c r="E351" s="52">
        <f>+'IS '!B38</f>
        <v>2569</v>
      </c>
      <c r="F351" s="42"/>
      <c r="G351" s="52">
        <f>+'IS '!F38</f>
        <v>2561</v>
      </c>
      <c r="H351" s="78"/>
    </row>
    <row r="352" spans="5:8" ht="13.5" thickTop="1">
      <c r="E352" s="53"/>
      <c r="F352" s="42"/>
      <c r="G352" s="53"/>
      <c r="H352" s="53"/>
    </row>
    <row r="353" spans="2:8" ht="12.75">
      <c r="B353" s="38" t="s">
        <v>100</v>
      </c>
      <c r="E353" s="54"/>
      <c r="F353" s="42"/>
      <c r="G353" s="54"/>
      <c r="H353" s="54"/>
    </row>
    <row r="354" spans="2:8" ht="13.5" thickBot="1">
      <c r="B354" s="38" t="s">
        <v>101</v>
      </c>
      <c r="E354" s="52">
        <v>56030</v>
      </c>
      <c r="F354" s="42"/>
      <c r="G354" s="52">
        <v>18677</v>
      </c>
      <c r="H354" s="78"/>
    </row>
    <row r="355" spans="5:8" ht="13.5" thickTop="1">
      <c r="E355" s="53"/>
      <c r="F355" s="42"/>
      <c r="G355" s="53"/>
      <c r="H355" s="53"/>
    </row>
    <row r="356" spans="2:7" ht="13.5" thickBot="1">
      <c r="B356" s="38" t="s">
        <v>63</v>
      </c>
      <c r="E356" s="55">
        <f>(E351/E354)*100</f>
        <v>4.585043726575049</v>
      </c>
      <c r="F356" s="42"/>
      <c r="G356" s="55">
        <f>(G351/G354)*100</f>
        <v>13.712052256786421</v>
      </c>
    </row>
    <row r="357" ht="13.5" thickTop="1">
      <c r="B357" s="38" t="s">
        <v>62</v>
      </c>
    </row>
    <row r="358" ht="12.75">
      <c r="H358" s="53"/>
    </row>
    <row r="359" spans="2:9" ht="12.75">
      <c r="B359" s="134" t="s">
        <v>102</v>
      </c>
      <c r="C359" s="134"/>
      <c r="D359" s="134"/>
      <c r="E359" s="134"/>
      <c r="F359" s="134"/>
      <c r="G359" s="134"/>
      <c r="H359" s="134"/>
      <c r="I359" s="134"/>
    </row>
    <row r="360" spans="2:9" ht="12.75">
      <c r="B360" s="134"/>
      <c r="C360" s="134"/>
      <c r="D360" s="134"/>
      <c r="E360" s="134"/>
      <c r="F360" s="134"/>
      <c r="G360" s="134"/>
      <c r="H360" s="134"/>
      <c r="I360" s="134"/>
    </row>
    <row r="361" spans="2:9" ht="12.75">
      <c r="B361" s="134"/>
      <c r="C361" s="134"/>
      <c r="D361" s="134"/>
      <c r="E361" s="134"/>
      <c r="F361" s="134"/>
      <c r="G361" s="134"/>
      <c r="H361" s="134"/>
      <c r="I361" s="134"/>
    </row>
    <row r="362" spans="5:8" ht="12.75">
      <c r="E362" s="51"/>
      <c r="G362" s="51"/>
      <c r="H362" s="51"/>
    </row>
    <row r="363" spans="5:8" ht="12.75">
      <c r="E363" s="54"/>
      <c r="F363" s="42"/>
      <c r="G363" s="54"/>
      <c r="H363" s="54"/>
    </row>
    <row r="364" spans="5:8" ht="12.75">
      <c r="E364" s="51"/>
      <c r="G364" s="51"/>
      <c r="H364" s="51"/>
    </row>
    <row r="365" spans="5:10" ht="12.75">
      <c r="E365" s="51"/>
      <c r="G365" s="51"/>
      <c r="H365" s="51"/>
      <c r="J365" s="77"/>
    </row>
    <row r="366" spans="5:8" ht="12.75">
      <c r="E366" s="51"/>
      <c r="G366" s="51"/>
      <c r="H366" s="51"/>
    </row>
    <row r="367" spans="5:8" ht="12.75">
      <c r="E367" s="51"/>
      <c r="G367" s="51"/>
      <c r="H367" s="51"/>
    </row>
    <row r="368" spans="5:8" ht="12.75">
      <c r="E368" s="51"/>
      <c r="G368" s="51"/>
      <c r="H368" s="51"/>
    </row>
    <row r="369" spans="5:8" ht="12.75">
      <c r="E369" s="51"/>
      <c r="G369" s="51"/>
      <c r="H369" s="51"/>
    </row>
    <row r="370" spans="5:8" ht="12.75">
      <c r="E370" s="51"/>
      <c r="G370" s="51"/>
      <c r="H370" s="51"/>
    </row>
  </sheetData>
  <mergeCells count="43">
    <mergeCell ref="B182:I183"/>
    <mergeCell ref="B232:I233"/>
    <mergeCell ref="B108:I109"/>
    <mergeCell ref="B147:I148"/>
    <mergeCell ref="B138:I139"/>
    <mergeCell ref="B141:I142"/>
    <mergeCell ref="B123:I126"/>
    <mergeCell ref="B135:I136"/>
    <mergeCell ref="B72:I74"/>
    <mergeCell ref="B111:I112"/>
    <mergeCell ref="B51:I52"/>
    <mergeCell ref="B104:I106"/>
    <mergeCell ref="B96:I98"/>
    <mergeCell ref="B100:I102"/>
    <mergeCell ref="B92:I94"/>
    <mergeCell ref="B84:I85"/>
    <mergeCell ref="B78:I79"/>
    <mergeCell ref="B10:I12"/>
    <mergeCell ref="B61:I63"/>
    <mergeCell ref="B54:I59"/>
    <mergeCell ref="B25:I26"/>
    <mergeCell ref="B14:I17"/>
    <mergeCell ref="B19:I20"/>
    <mergeCell ref="B359:I361"/>
    <mergeCell ref="B28:I29"/>
    <mergeCell ref="B39:I40"/>
    <mergeCell ref="B34:I35"/>
    <mergeCell ref="B45:I46"/>
    <mergeCell ref="B132:I133"/>
    <mergeCell ref="B153:I154"/>
    <mergeCell ref="B196:I200"/>
    <mergeCell ref="B289:I292"/>
    <mergeCell ref="B296:I297"/>
    <mergeCell ref="B272:I275"/>
    <mergeCell ref="B87:I89"/>
    <mergeCell ref="B115:I117"/>
    <mergeCell ref="B220:I225"/>
    <mergeCell ref="A174:I175"/>
    <mergeCell ref="B119:I121"/>
    <mergeCell ref="B179:I181"/>
    <mergeCell ref="B235:I238"/>
    <mergeCell ref="B188:I191"/>
    <mergeCell ref="B144:I145"/>
  </mergeCells>
  <printOptions/>
  <pageMargins left="0.75" right="0.5" top="0.5" bottom="0.5" header="0.5" footer="0.25"/>
  <pageSetup horizontalDpi="1200" verticalDpi="1200" orientation="portrait" scale="85" r:id="rId2"/>
  <headerFooter alignWithMargins="0">
    <oddFooter>&amp;C&amp;P</oddFooter>
  </headerFooter>
  <rowBreaks count="4" manualBreakCount="4">
    <brk id="162" max="8" man="1"/>
    <brk id="172" max="8" man="1"/>
    <brk id="228" max="8" man="1"/>
    <brk id="31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euro</cp:lastModifiedBy>
  <cp:lastPrinted>2005-03-03T09:16:52Z</cp:lastPrinted>
  <dcterms:created xsi:type="dcterms:W3CDTF">2001-03-17T05:13:36Z</dcterms:created>
  <dcterms:modified xsi:type="dcterms:W3CDTF">2005-03-03T09:16:53Z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ies>
</file>