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720" windowHeight="4680" tabRatio="839" activeTab="4"/>
  </bookViews>
  <sheets>
    <sheet name="IS" sheetId="1" r:id="rId1"/>
    <sheet name="BS" sheetId="2" r:id="rId2"/>
    <sheet name="Equity" sheetId="3" r:id="rId3"/>
    <sheet name="CashFlow" sheetId="4" r:id="rId4"/>
    <sheet name="Notes " sheetId="5" r:id="rId5"/>
  </sheets>
  <definedNames>
    <definedName name="_xlnm.Print_Area" localSheetId="3">'CashFlow'!$A$1:$E$46</definedName>
    <definedName name="_xlnm.Print_Area" localSheetId="0">'IS'!$A$1:$H$64</definedName>
    <definedName name="_xlnm.Print_Area" localSheetId="4">'Notes '!$A$1:$I$306</definedName>
    <definedName name="_xlnm.Print_Titles" localSheetId="4">'Notes '!$1:$4</definedName>
  </definedNames>
  <calcPr fullCalcOnLoad="1"/>
</workbook>
</file>

<file path=xl/sharedStrings.xml><?xml version="1.0" encoding="utf-8"?>
<sst xmlns="http://schemas.openxmlformats.org/spreadsheetml/2006/main" count="348" uniqueCount="243">
  <si>
    <t xml:space="preserve">   proforma number of ordinary shares</t>
  </si>
  <si>
    <t xml:space="preserve">   of RM0.50 each assumed in issue (sen)</t>
  </si>
  <si>
    <t>Property, plant and equipment</t>
  </si>
  <si>
    <t>Current assets</t>
  </si>
  <si>
    <t>Inventories</t>
  </si>
  <si>
    <t>Current liabilities</t>
  </si>
  <si>
    <t>Taxation</t>
  </si>
  <si>
    <t>RM'000</t>
  </si>
  <si>
    <t>Tax recoverable</t>
  </si>
  <si>
    <t>Net current assets / (liabilities)</t>
  </si>
  <si>
    <t>Share capital</t>
  </si>
  <si>
    <t>Deferred taxation</t>
  </si>
  <si>
    <t>Revenue</t>
  </si>
  <si>
    <t>Cost of sales</t>
  </si>
  <si>
    <t>Other operating income</t>
  </si>
  <si>
    <t>Total</t>
  </si>
  <si>
    <t>Finance cost</t>
  </si>
  <si>
    <t>Shareholders' funds</t>
  </si>
  <si>
    <t>(The figures have not been audited)</t>
  </si>
  <si>
    <t>(Proforma)</t>
  </si>
  <si>
    <t>As At End</t>
  </si>
  <si>
    <t>Quarter</t>
  </si>
  <si>
    <t>(Audited)</t>
  </si>
  <si>
    <t>As At</t>
  </si>
  <si>
    <t>Preceding</t>
  </si>
  <si>
    <t>Financial</t>
  </si>
  <si>
    <t>Individual Quarter</t>
  </si>
  <si>
    <t>Current Year</t>
  </si>
  <si>
    <t>Preceding Year</t>
  </si>
  <si>
    <t>Corresponding</t>
  </si>
  <si>
    <t>To Date</t>
  </si>
  <si>
    <t>Cumulative Quarter</t>
  </si>
  <si>
    <t>Diluted earnings per share (sen)</t>
  </si>
  <si>
    <t>Segmental Reporting</t>
  </si>
  <si>
    <t>Capital</t>
  </si>
  <si>
    <t>Period</t>
  </si>
  <si>
    <t>Gross profit</t>
  </si>
  <si>
    <t>Operating expenses</t>
  </si>
  <si>
    <t>Profit from operations</t>
  </si>
  <si>
    <t>Profit for the period</t>
  </si>
  <si>
    <t>Basic earnings per share
based on the proforma number of shares assumed in issue (sen)</t>
  </si>
  <si>
    <t>Notes:</t>
  </si>
  <si>
    <t xml:space="preserve">Of Current </t>
  </si>
  <si>
    <t>*</t>
  </si>
  <si>
    <t>Notes :</t>
  </si>
  <si>
    <t>* Represents RM2</t>
  </si>
  <si>
    <t>Share</t>
  </si>
  <si>
    <t>Acquisition of subsidiary companies</t>
  </si>
  <si>
    <t>ended</t>
  </si>
  <si>
    <t>Valuation of Property, Plant and Equipment</t>
  </si>
  <si>
    <t>Subsequent Events</t>
  </si>
  <si>
    <t>Contingent Liabilities and Contingent Assets</t>
  </si>
  <si>
    <t>Capital Commitments</t>
  </si>
  <si>
    <t>Review Of Performance</t>
  </si>
  <si>
    <t>Purchase or Disposal of Quoted Securities</t>
  </si>
  <si>
    <t>Utilisation</t>
  </si>
  <si>
    <t>Working capital</t>
  </si>
  <si>
    <t>Group Borrowings and Debt Securities</t>
  </si>
  <si>
    <t>Off Balance Sheet Financial Instruments</t>
  </si>
  <si>
    <t>Proforma number of ordinary</t>
  </si>
  <si>
    <t xml:space="preserve">   shares of RM0.50 each assumed in issue ('000)</t>
  </si>
  <si>
    <t>Net cash outflow from investing activities</t>
  </si>
  <si>
    <t>30.6.2004</t>
  </si>
  <si>
    <t>Accumulated</t>
  </si>
  <si>
    <t>Property, plant and equipment :</t>
  </si>
  <si>
    <t>Net cash inflow from operating activities</t>
  </si>
  <si>
    <t>Net cash outflow from financing activities</t>
  </si>
  <si>
    <t>Profit before taxation</t>
  </si>
  <si>
    <t>Profit after taxation</t>
  </si>
  <si>
    <t>Pre-acquisition profit</t>
  </si>
  <si>
    <t>Provision for taxation</t>
  </si>
  <si>
    <t>Net Tangible Assets/(Liabilities) per share (RM)</t>
  </si>
  <si>
    <t>Net increase in cash and cash equivalents</t>
  </si>
  <si>
    <t>Current tax expense</t>
  </si>
  <si>
    <t xml:space="preserve">  - current</t>
  </si>
  <si>
    <t xml:space="preserve">  - prior year</t>
  </si>
  <si>
    <t>Deferred tax expense</t>
  </si>
  <si>
    <t xml:space="preserve">  Origination and reversal of temporary differences</t>
  </si>
  <si>
    <t>Sale of Unquoted Investments and/or Properties</t>
  </si>
  <si>
    <t>There were no material events between the end of the reporting quarter and the date of this announcement except for the followings :-</t>
  </si>
  <si>
    <t>N/A</t>
  </si>
  <si>
    <t>N/A - Not Available</t>
  </si>
  <si>
    <t>Losses</t>
  </si>
  <si>
    <t>NOTES TO THE INTERIM FINANCIAL REPORT</t>
  </si>
  <si>
    <t>PART A : EXPLANATORY NOTES AS PER MASB 26</t>
  </si>
  <si>
    <t>A1.</t>
  </si>
  <si>
    <t>Basis of Preparation</t>
  </si>
  <si>
    <t>A2.</t>
  </si>
  <si>
    <t>Auditors' Report</t>
  </si>
  <si>
    <t>A3.</t>
  </si>
  <si>
    <t>A4.</t>
  </si>
  <si>
    <t>A5.</t>
  </si>
  <si>
    <t>A6.</t>
  </si>
  <si>
    <t>A7.</t>
  </si>
  <si>
    <t>A8.</t>
  </si>
  <si>
    <t>A9.</t>
  </si>
  <si>
    <t>A10.</t>
  </si>
  <si>
    <t>A11.</t>
  </si>
  <si>
    <t>A12.</t>
  </si>
  <si>
    <t>A13.</t>
  </si>
  <si>
    <t>PART B : ADDITIONAL INFORMATION REQUIRED BY THE BURSA MALAYSIA SECURITIES BERHAD LISTING                              REQUIREMENTS</t>
  </si>
  <si>
    <t>B1.</t>
  </si>
  <si>
    <t>B2.</t>
  </si>
  <si>
    <t>Variation of Results Against Preceding Quarter</t>
  </si>
  <si>
    <t>B3.</t>
  </si>
  <si>
    <t>B4.</t>
  </si>
  <si>
    <t>Variance of Actual and Forecast Profit</t>
  </si>
  <si>
    <t>B5.</t>
  </si>
  <si>
    <t>B6.</t>
  </si>
  <si>
    <t>B7.</t>
  </si>
  <si>
    <t>B8.</t>
  </si>
  <si>
    <t>Status of Corporate Proposal</t>
  </si>
  <si>
    <t>B9.</t>
  </si>
  <si>
    <t>B10.</t>
  </si>
  <si>
    <t>B11.</t>
  </si>
  <si>
    <t>B12.</t>
  </si>
  <si>
    <t>Material Litigation</t>
  </si>
  <si>
    <t>Basis of Calculation of Proforma Earnings Per Share</t>
  </si>
  <si>
    <t xml:space="preserve">Proforma Basic Earnings Per Share based on </t>
  </si>
  <si>
    <t>Material Changes in Estimates</t>
  </si>
  <si>
    <t>Current Year Prospects</t>
  </si>
  <si>
    <t xml:space="preserve">                </t>
  </si>
  <si>
    <t>Issuances and repayment of debt and equity securities</t>
  </si>
  <si>
    <t>CONDENSED PROFORMA CONSOLIDATED INCOME STATEMENTS</t>
  </si>
  <si>
    <t>CONDENSED PROFORMA CONSOLIDATED STATEMENT OF CHANGES IN EQUITY</t>
  </si>
  <si>
    <t>CONDENSED PROFORMA CONSOLIDATED CASH FLOW STATEMENT</t>
  </si>
  <si>
    <t>The accounting policies, method of computation and basis of consolidation adopted for this quarterly financial report is consistent with those to be adopted by the Proforma Group.</t>
  </si>
  <si>
    <t>Proforma</t>
  </si>
  <si>
    <t>Change In The Composition of The Proforma Group</t>
  </si>
  <si>
    <t>Dividend</t>
  </si>
  <si>
    <t>as at</t>
  </si>
  <si>
    <t>The Proforma Group has not provided any quarterly profit forecast and therefore no variance information is available for the quarter under review.</t>
  </si>
  <si>
    <t>EURO HOLDINGS BERHAD</t>
  </si>
  <si>
    <t>(Company No. 646559-T)</t>
  </si>
  <si>
    <t>The interim financial statements have been prepared on a proforma basis on the assumption that the acquisition of subsidiary companies (as disclosed in Note A10) were completed on 30 September 2004 .</t>
  </si>
  <si>
    <t>Seasonal and Cyclical Factors</t>
  </si>
  <si>
    <t>Unusual Items affecting assets, liabilities, equity, net income or cash flows</t>
  </si>
  <si>
    <t>30.9.04</t>
  </si>
  <si>
    <t>Contracted but not provided for</t>
  </si>
  <si>
    <t>There is no comparison with the corresponding quarter's result as this is the first quarterly report prepared by the Proforma Group.</t>
  </si>
  <si>
    <t>The total gross proceeds of RM22.3 million arising from the Rights and Public Issues shall accrue to the Company and will be utilised in the following manner :</t>
  </si>
  <si>
    <t>Construction of new plant</t>
  </si>
  <si>
    <t>Purchase of machinery, moulds and tools</t>
  </si>
  <si>
    <t>Repayment of borrowings*</t>
  </si>
  <si>
    <t>a) On 2 November 2004, EHB implemented a renounceable rights issue of 14,159,215 new EHB shares at par on the basis of 3.04 new shares for every 10 shares held.</t>
  </si>
  <si>
    <t>Quarter ended</t>
  </si>
  <si>
    <t>Period ended</t>
  </si>
  <si>
    <t>The Proforma Group's borrowings as at 30 September 2004 are as follows:</t>
  </si>
  <si>
    <t>Secured</t>
  </si>
  <si>
    <t>Short Term</t>
  </si>
  <si>
    <t>Long Term</t>
  </si>
  <si>
    <t xml:space="preserve">Bills payable </t>
  </si>
  <si>
    <t xml:space="preserve">Bank overdrafts </t>
  </si>
  <si>
    <t>Term Loans</t>
  </si>
  <si>
    <t>There were no unusual items affecting assets, liabilities, equity, net income or cash flows during the current quarter and financial period ended 30 September 2004.</t>
  </si>
  <si>
    <t>There were no issuance, cancellations, repurchases, resale and repayment of debt and equity securities in the current quarter  under review.</t>
  </si>
  <si>
    <t>There was no revaluation of property, plant and equipment by the subsidiary companies for the current quarter and financial period ended 30 September 2004.</t>
  </si>
  <si>
    <t>Dividend paid</t>
  </si>
  <si>
    <t>No dividend has been paid by the Company in the current quarter and financial period ended 30 September 2004.</t>
  </si>
  <si>
    <t>FOR THE QUARTER ENDED 30 SEPTEMBER 2004</t>
  </si>
  <si>
    <t>CONDENSED PROFORMA CONSOLIDATED  BALANCE SHEETS AS AT 30 SEPTEMBER 2004</t>
  </si>
  <si>
    <t>30.9.2004</t>
  </si>
  <si>
    <t>Period Ended</t>
  </si>
  <si>
    <t>Other receivables</t>
  </si>
  <si>
    <t>Trade receivables</t>
  </si>
  <si>
    <t>Trade payables</t>
  </si>
  <si>
    <t>Other payables</t>
  </si>
  <si>
    <t>Retained earnings/ Accumulated losses</t>
  </si>
  <si>
    <t>Reserve on consolidation</t>
  </si>
  <si>
    <t>Share premium</t>
  </si>
  <si>
    <t xml:space="preserve">The Condensed Proforma Balance Sheet as at 30 September 2004 has been prepared on a proforma basis on the assumption that the acquisition of subsidiary companies were completed on 30 September 2004. </t>
  </si>
  <si>
    <t>There is no annual financial statements of the Company for the period ended 31 December 2004 as the company was only incorporated on 24 March 2004. For the purpose of this announcement, the audited condensed Balance Sheet as at 30 June 2004 prepared at company level for the purpose of inclusion in the Prospectus was used as a comparison instead. No consolidated financial statements were prepared then as the Proforma Group was assumed to exist from 30 September 2004</t>
  </si>
  <si>
    <t>At 1 January 2004</t>
  </si>
  <si>
    <t>At 30 September 2004</t>
  </si>
  <si>
    <t xml:space="preserve">Reserve On </t>
  </si>
  <si>
    <t>Consolidation</t>
  </si>
  <si>
    <t>Premium</t>
  </si>
  <si>
    <t>Rights issue of shares</t>
  </si>
  <si>
    <t>Public Issue of shares</t>
  </si>
  <si>
    <t>Non Distributable</t>
  </si>
  <si>
    <t>31.9.03</t>
  </si>
  <si>
    <t>No comparative figures are available as this is the first quarterly report prepared by the Company to Bursa Securities in compliance with the Listing Requirements.</t>
  </si>
  <si>
    <t>Cash and cash equivalents consist of cash and bank balances and deposits with a licensed bank.</t>
  </si>
  <si>
    <t>The Condensed Proforma Consolidated Income Statements for the current quarter and financial period ended 30 September 2004 have been prepared on a proforma basis on the assumption that the acquisition of subsidiary companies were completed on 30 September 2004.</t>
  </si>
  <si>
    <t xml:space="preserve">             Distributable</t>
  </si>
  <si>
    <t>The Proforma Group does not have any financial instruments with off balance sheet risks as at the date of this report.</t>
  </si>
  <si>
    <t>The Proforma Group does not have any material litigation as at the date of this report</t>
  </si>
  <si>
    <t>There is no diluted earnings per share as the Company does not have any convertible financial instruments as at the end of the current quarter and financial period ended 30 September 2004.</t>
  </si>
  <si>
    <t>30.9.03</t>
  </si>
  <si>
    <t>Short term borrowings</t>
  </si>
  <si>
    <t>Loans and financing</t>
  </si>
  <si>
    <t>The Condensed Proforma Consolidated Statement of Changes in Equity for the financial period ended 30 September 2004 has been prepared on a proforma basis on the assumption that the acquisition of the subsidiary companies were completed on 30 September 2004.</t>
  </si>
  <si>
    <t>FOR THE FINANCIAL PERIOD ENDED 30 SEPTEMBER 2004</t>
  </si>
  <si>
    <t xml:space="preserve">There were no changes in the composition of the Proforma Group for the current quarter and financial period ended 30 September 2004 except for the acquisitions as disclosed in Note A10. </t>
  </si>
  <si>
    <t>The effective tax rate for the current quarter and financial period ended 30 September 2004  was lower than the statutory income tax rate mainly due to the utilisation of investment tax allowance, reinvestment tax allowance and unabsored tax losses and the write back of taxation over provided in previous years by  its subsidiaries.</t>
  </si>
  <si>
    <t>Hire Purchase creditors</t>
  </si>
  <si>
    <t>All borrowings of the Proforma Group are denominated in Ringgit Malaysia.</t>
  </si>
  <si>
    <t>No dividend has been proposed or declared by the Company for the current quarter and financial period ended 30 September 2004.</t>
  </si>
  <si>
    <t>B13.</t>
  </si>
  <si>
    <t>iv) the acquisition of the 2,000,000 ordinary shares of RM1.00 each representing the entire equity interest in Euro Space Industries (M)  Sdn Bhd ("ESI") for a purchase consideration of RM6,462,501 was satisfied by the issuance of 12,705,413 new EHB shares at approximately RM0.51 per share.</t>
  </si>
  <si>
    <t>iii) the acquisition of the 200,000 ordinary shares of RM1.00 each representing the entire equity interest in Euro Space System Sdn Bhd ("ESS') for a purchase consideration of RM5,334,373 was satisfied by the issuance of 10,487,489 new EHB shares at approximately RM0.51 per share.</t>
  </si>
  <si>
    <t>v) the acquisition of 2 ordinary shares of RM1.00 each representing the entire equity interest in Euro Chairs (M) Sdn Bhd ("ECSB") for a cash consideration of RM2.</t>
  </si>
  <si>
    <t>Proforma profit after taxation (RM'000)</t>
  </si>
  <si>
    <t>The basic earnings per share for the quarter and financial period ended 30 September 2004 is computed as follow:</t>
  </si>
  <si>
    <t>Financial period</t>
  </si>
  <si>
    <t>The Condensed Proforma Consolidated Cash Flow Statement for the financial period ended 30 September 2004 has been prepared on proforma basis on the assumption that the acquisition of subsidiary companies were completed on 30 September 2004.</t>
  </si>
  <si>
    <t>Cash and cash equivalents at 1 January 2004/2003</t>
  </si>
  <si>
    <t>Cash and cash equivalents at 30 September 2004/2003</t>
  </si>
  <si>
    <t>There is no comparison with the corresponding quarter results in the preceding year as this is the first quarterly report of the Proforma Group to Bursa Securities.</t>
  </si>
  <si>
    <t>The Condensed Proforma Consolidated Income Statements should be read in conjuction with the Prospectus of Euro Holdings Berhad issued on 28 December 2004 and the acompanying explanatory notes attached to the Interim Financial Statements.</t>
  </si>
  <si>
    <t>The Condensed Proforma Consolidated Balance Sheets should be read in conjunction with the Prospectus of Euro Holdings Berhad issued on 28 December 2004 and the accompanying explanatory notes attached to the Interim Financial Statements.</t>
  </si>
  <si>
    <t>The Condensed Proforma Consolidated Statement of Changes in Equity should be read in conjunction with the Prospectus of Euro Holdings Berhad issued on 28 December 2004.</t>
  </si>
  <si>
    <t>Cash and cash at bank</t>
  </si>
  <si>
    <t>Fixed deposits</t>
  </si>
  <si>
    <t>The Condensed Proforma Consolidated Cash Flow Statement should be read in conjunction with the Prospectus of Euro Holdings Berhad issued on 28 December 2004 and the accompanying explanatory notes attached to the Interim Financial Statements.</t>
  </si>
  <si>
    <t>The auditors’ report  on the financial statements for the period ended 30 June 2004 (prepared for the purpose of the prospectus issued in conjunction with the listing exercise) of the Company and its respective subsidiaries were not qualified.</t>
  </si>
  <si>
    <t>- Corporate guarantee to a financial institution for credit facilities</t>
  </si>
  <si>
    <t xml:space="preserve">  granted to a subsidiary company</t>
  </si>
  <si>
    <t>Estimated Listing Expenses</t>
  </si>
  <si>
    <t xml:space="preserve">The interim financial statements are unaudited and have been prepared in compliance with Malaysian Accounting Standards Board ("MASB") Standard No. 26, Interim Financial Reporting and Chapter 9 Part K of the Listing Requirements of Bursa Securities. </t>
  </si>
  <si>
    <t>The interim financial statements should be read in conjunction with the Prospectus of Euro Holdings Berhad dated 28 December 2004. The explanatory notes attached to the interim financial statements provide an explanation of events and transactions that are significant to an understanding of the changes in the financial position and performance of Euro Holdings Berhad ("EHB" or "Company") and its subsidiary companies (hereinafter referred to as the "Group"), for the financial period ended 30 September 2004.</t>
  </si>
  <si>
    <t>There is no audited annual financial statements of the Company for the period ended 31 December 2003 as the Company was only incorporated on 24 March 2004.</t>
  </si>
  <si>
    <t>Based on historical trend, sales are generally lower  in the first half of the year and would accelerate in the second half of the year.</t>
  </si>
  <si>
    <t>There were no changes in accounting estimates that have a material effect on the results for the current quarter and financial period ended 30 September 2004.</t>
  </si>
  <si>
    <t>No segment analysis is prepared as the Group is involved in a single industry segment relating to the manufacturing and trading of office furniture . The operations of the Group is carried out entirely in Malaysia.</t>
  </si>
  <si>
    <t>(a) On 1 October 2004, EHB completed the following acquisitions:-</t>
  </si>
  <si>
    <t>ii) the acquisition of the 660,012 ordinary shares of RM1.00 each representing the entire equity interest in Euro Chairs System  Sdn  Bhd ("ECS") for a purchase consideration of RM10,080,899 was satisfied by the issuance of 19,819,259 new EHB shares at approximately RM0.51 per share.</t>
  </si>
  <si>
    <t>The Company is expected to be listed on the Second Board of Bursa Securities on 25 January 2005.</t>
  </si>
  <si>
    <t>As at</t>
  </si>
  <si>
    <t>Barring any unforeseen circumstances, the Board of Directors is of the opinion that the Proforma Group will report favourable performance in the final quarter of 2004, in line with its forecast for the current financial year.</t>
  </si>
  <si>
    <t>* Any unutilised amount shall be used for working capital purpose.</t>
  </si>
  <si>
    <t>Estimated listing expenses</t>
  </si>
  <si>
    <t>No comparative figures are available as this is the first quarterly proforma results announced by the Company to Bursa Malayisa Securities Berhad ("Bursa Securities") in compliance with the Listing Requirements.</t>
  </si>
  <si>
    <t xml:space="preserve">For the quarter ended 30 September 2004, the Proforma Group recorded a revenue of RM14.1 million and profit after taxation of RM 1.0 million. For the financial period ended 30 September 2004, the Proforma Group recorded a  revenue of RM 42.4 million and profit after taxation of RM3.7 million. </t>
  </si>
  <si>
    <t>Pending the utilisation of proceeds from the rights issue and public issue, the proceeds have been included in the cash and cash at bank in the Condensed Proforma Balance Sheets, except for the estimated listing expenses which have been netted off against share premium.</t>
  </si>
  <si>
    <t>i) the acquisition of the 800,048 ordinary shares of RM1.00 each representing the entire equity interest in Euro Chairs Manufacturer (M) Sdn Bhd ("ECM") for a purchase consideration of RM1,820,235 was satisfied by the issuance of 3,578,620 new ordinary shares of RM0.50 each in EHB ("EHB shares") at approximately RM0.51 per share.</t>
  </si>
  <si>
    <t xml:space="preserve">The financial statements for the current quarter ended 30 September 2004 have been prepared on a proforma basis on the assumption that the acquisition of the above subsidiary companies were completed on 30 September 2004. </t>
  </si>
  <si>
    <t>13.1.05</t>
  </si>
  <si>
    <t>The Proforma Group has no material contingent liabilities or contingent assets for the financial period ended 30 September 2004  to 13 January 2005, being a date not earlier than 7 days from the date of this announcement, save for the followings:</t>
  </si>
  <si>
    <t>(b) On 13 September 2004, the Company received approval from Securities Commission for the listing proposal and for the admission of the Company  to the Official List and the listing of and quotation for its entire enlarged issued and paid up share capital on the Second Board of the Bursa Securities.</t>
  </si>
  <si>
    <t>(d) On 28 December 2004, the Company issued a prospectus for the public issue of 20,250,000 new ordinary shares of RM0.50 each in the Company at an issue price of RM0.75 each in conjunction with its listing of and quotation for the entire enlarged issued and paid up share capital of the Company comprising 81,000,000 ordinary shares of RM0.50 each on the Second Board of Bursa Securities. The public issue shares were fully subscribed on its closing date on 11 January 2005.</t>
  </si>
  <si>
    <t>(c) On 2 November 2004, the Company implemented a renounceable rights issue of 14,159,215 new ordinary shares of RM0.50 each in EHB at an issue price of RM0.50 per Share on the basis of approximately 3.04 new Shares for every 10 existing Shares held after the acquisitions as stated above.</t>
  </si>
  <si>
    <t xml:space="preserve">b) On 28 December 2004, the Company issued a prospectus for the public issue of 20,250,000 new ordinary shares of RM0.50 each in the Company at an issue price of RM0.75 each in conjunction with its listing and quotation for the entire enlarged issued and paid up share capital of the Company comprising 81,000,000 ordinary shares of RM0.50 each on the Second Board of  Bursa Securities. The public issue shares were fully subscribed on its closing date on 11 January 2005.                                                                                                                                                                                                                                                              </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</si>
</sst>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0.00_);[Red]\(0.00\)"/>
    <numFmt numFmtId="173" formatCode="_(* #,##0_);_(* \(#,##0\);_(* &quot;-&quot;??_);_(@_)"/>
    <numFmt numFmtId="174" formatCode="#,##0.000_);\(#,##0.000\)"/>
    <numFmt numFmtId="175" formatCode="0.0%"/>
    <numFmt numFmtId="176" formatCode="0.0000"/>
    <numFmt numFmtId="177" formatCode="0.000"/>
    <numFmt numFmtId="178" formatCode="#,##0.0;\-#,##0.0"/>
    <numFmt numFmtId="179" formatCode="#,##0.000;\-#,##0.000"/>
    <numFmt numFmtId="180" formatCode="_-* #,##0_-;\-* #,##0_-;_-* &quot;-&quot;??_-;_-@_-"/>
    <numFmt numFmtId="181" formatCode="#,##0.00_ ;\-#,##0.00\ "/>
    <numFmt numFmtId="182" formatCode="#,##0.0000;\-#,##0.0000"/>
    <numFmt numFmtId="183" formatCode="#,##0.000000;\-#,##0.000000"/>
    <numFmt numFmtId="184" formatCode="mm/dd/yy;@"/>
    <numFmt numFmtId="185" formatCode="#,##0_ ;\-#,##0\ "/>
    <numFmt numFmtId="186" formatCode="[$-409]dddd\,\ mmmm\ dd\,\ yyyy"/>
    <numFmt numFmtId="187" formatCode="00000"/>
    <numFmt numFmtId="188" formatCode="#,##0.0_);[Red]\(#,##0.0\)"/>
    <numFmt numFmtId="189" formatCode="0.0"/>
    <numFmt numFmtId="190" formatCode="#,##0.000_);[Red]\(#,##0.000\)"/>
    <numFmt numFmtId="191" formatCode="#,##0.0000_);[Red]\(#,##0.0000\)"/>
    <numFmt numFmtId="192" formatCode="#,##0.00000_);[Red]\(#,##0.00000\)"/>
    <numFmt numFmtId="193" formatCode="#,##0.000000_);[Red]\(#,##0.000000\)"/>
    <numFmt numFmtId="194" formatCode="#,##0.0000000_);[Red]\(#,##0.0000000\)"/>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quot;£&quot;* #,##0.00_-;\-&quot;£&quot;* #,##0.00_-;_-&quot;£&quot;* &quot;-&quot;??_-;_-@_-"/>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m/d/yyyy"/>
  </numFmts>
  <fonts count="11">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sz val="10"/>
      <color indexed="10"/>
      <name val="Times New Roman"/>
      <family val="1"/>
    </font>
    <font>
      <b/>
      <i/>
      <u val="single"/>
      <sz val="10"/>
      <name val="Times New Roman"/>
      <family val="1"/>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16">
    <xf numFmtId="0" fontId="0" fillId="0" borderId="0" xfId="0" applyAlignment="1">
      <alignment/>
    </xf>
    <xf numFmtId="173" fontId="3" fillId="0" borderId="0" xfId="15" applyNumberFormat="1" applyFont="1" applyFill="1" applyBorder="1" applyAlignment="1">
      <alignment horizontal="center"/>
    </xf>
    <xf numFmtId="173" fontId="3" fillId="0" borderId="0" xfId="15" applyNumberFormat="1" applyFont="1" applyFill="1" applyAlignment="1">
      <alignment/>
    </xf>
    <xf numFmtId="173" fontId="3" fillId="0" borderId="0" xfId="15" applyNumberFormat="1" applyFont="1" applyFill="1" applyBorder="1" applyAlignment="1">
      <alignment/>
    </xf>
    <xf numFmtId="173"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73" fontId="3" fillId="0" borderId="0" xfId="15" applyNumberFormat="1" applyFont="1" applyAlignment="1">
      <alignment/>
    </xf>
    <xf numFmtId="173" fontId="3" fillId="0" borderId="0" xfId="15" applyNumberFormat="1" applyFont="1" applyAlignment="1">
      <alignment horizontal="center"/>
    </xf>
    <xf numFmtId="173" fontId="3" fillId="0" borderId="0" xfId="15" applyNumberFormat="1" applyFont="1" applyBorder="1" applyAlignment="1">
      <alignment/>
    </xf>
    <xf numFmtId="43" fontId="3" fillId="0" borderId="0" xfId="15" applyFont="1" applyFill="1" applyBorder="1" applyAlignment="1">
      <alignment/>
    </xf>
    <xf numFmtId="43" fontId="3" fillId="0" borderId="1" xfId="15" applyFont="1" applyFill="1" applyBorder="1" applyAlignment="1">
      <alignment/>
    </xf>
    <xf numFmtId="173" fontId="3" fillId="0" borderId="1" xfId="15" applyNumberFormat="1" applyFont="1" applyFill="1" applyBorder="1" applyAlignment="1">
      <alignment horizontal="center"/>
    </xf>
    <xf numFmtId="16" fontId="3" fillId="0" borderId="0" xfId="21" applyNumberFormat="1" applyFont="1" applyAlignment="1">
      <alignment horizontal="center"/>
      <protection/>
    </xf>
    <xf numFmtId="173" fontId="4" fillId="0" borderId="0" xfId="15" applyNumberFormat="1" applyFont="1" applyAlignment="1">
      <alignment/>
    </xf>
    <xf numFmtId="173" fontId="3" fillId="0" borderId="2" xfId="15" applyNumberFormat="1" applyFont="1" applyBorder="1" applyAlignment="1">
      <alignment/>
    </xf>
    <xf numFmtId="173" fontId="3" fillId="0" borderId="2" xfId="15" applyNumberFormat="1" applyFont="1" applyBorder="1" applyAlignment="1">
      <alignment horizontal="center"/>
    </xf>
    <xf numFmtId="173" fontId="3" fillId="0" borderId="3" xfId="15" applyNumberFormat="1" applyFont="1" applyBorder="1" applyAlignment="1">
      <alignment/>
    </xf>
    <xf numFmtId="173" fontId="3" fillId="0" borderId="3" xfId="15" applyNumberFormat="1" applyFont="1" applyBorder="1" applyAlignment="1">
      <alignment horizontal="center"/>
    </xf>
    <xf numFmtId="173" fontId="3" fillId="0" borderId="3" xfId="15" applyNumberFormat="1" applyFont="1" applyBorder="1" applyAlignment="1">
      <alignment horizontal="right"/>
    </xf>
    <xf numFmtId="173" fontId="3" fillId="0" borderId="4" xfId="15" applyNumberFormat="1" applyFont="1" applyBorder="1" applyAlignment="1">
      <alignment/>
    </xf>
    <xf numFmtId="173" fontId="4" fillId="0" borderId="0" xfId="15" applyNumberFormat="1" applyFont="1" applyBorder="1" applyAlignment="1">
      <alignment/>
    </xf>
    <xf numFmtId="173" fontId="3" fillId="0" borderId="5" xfId="15" applyNumberFormat="1" applyFont="1" applyBorder="1" applyAlignment="1">
      <alignment/>
    </xf>
    <xf numFmtId="173" fontId="3" fillId="0" borderId="0" xfId="15" applyNumberFormat="1" applyFont="1" applyAlignment="1">
      <alignment horizontal="right"/>
    </xf>
    <xf numFmtId="173" fontId="3" fillId="0" borderId="6" xfId="15" applyNumberFormat="1" applyFont="1" applyBorder="1" applyAlignment="1">
      <alignment/>
    </xf>
    <xf numFmtId="0" fontId="3" fillId="0" borderId="0" xfId="21" applyFont="1" applyAlignment="1">
      <alignment horizontal="right"/>
      <protection/>
    </xf>
    <xf numFmtId="173" fontId="4" fillId="0" borderId="0" xfId="21" applyNumberFormat="1" applyFont="1">
      <alignment/>
      <protection/>
    </xf>
    <xf numFmtId="173" fontId="3" fillId="0" borderId="0" xfId="21" applyNumberFormat="1" applyFont="1" applyAlignment="1">
      <alignment horizontal="center"/>
      <protection/>
    </xf>
    <xf numFmtId="206" fontId="3" fillId="0" borderId="0" xfId="21" applyNumberFormat="1" applyFont="1" applyAlignment="1">
      <alignment horizontal="center"/>
      <protection/>
    </xf>
    <xf numFmtId="173"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2" borderId="0" xfId="21" applyFont="1" applyFill="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41" fontId="3" fillId="0" borderId="5" xfId="21" applyNumberFormat="1" applyFont="1" applyFill="1" applyBorder="1">
      <alignment/>
      <protection/>
    </xf>
    <xf numFmtId="15" fontId="3" fillId="0" borderId="0" xfId="21" applyNumberFormat="1" applyFont="1" applyAlignment="1">
      <alignment horizontal="center"/>
      <protection/>
    </xf>
    <xf numFmtId="40" fontId="3" fillId="0" borderId="0" xfId="15" applyNumberFormat="1" applyFont="1" applyFill="1" applyBorder="1" applyAlignment="1">
      <alignment/>
    </xf>
    <xf numFmtId="173" fontId="3" fillId="0" borderId="7" xfId="15" applyNumberFormat="1" applyFont="1" applyFill="1" applyBorder="1" applyAlignment="1">
      <alignment/>
    </xf>
    <xf numFmtId="173" fontId="3" fillId="0" borderId="5" xfId="15" applyNumberFormat="1" applyFont="1" applyFill="1" applyBorder="1" applyAlignment="1">
      <alignment/>
    </xf>
    <xf numFmtId="173" fontId="3" fillId="0" borderId="0" xfId="15" applyNumberFormat="1" applyFont="1" applyAlignment="1">
      <alignment horizontal="justify"/>
    </xf>
    <xf numFmtId="0" fontId="3" fillId="0" borderId="0" xfId="21" applyFont="1" applyAlignment="1">
      <alignment horizontal="left"/>
      <protection/>
    </xf>
    <xf numFmtId="43" fontId="3" fillId="0" borderId="0" xfId="15" applyFont="1" applyAlignment="1">
      <alignment/>
    </xf>
    <xf numFmtId="0" fontId="7" fillId="0" borderId="0" xfId="21" applyFont="1" applyFill="1" applyAlignment="1">
      <alignment horizontal="center"/>
      <protection/>
    </xf>
    <xf numFmtId="41" fontId="7" fillId="0" borderId="1" xfId="21" applyNumberFormat="1" applyFont="1" applyFill="1" applyBorder="1" applyAlignment="1">
      <alignment horizontal="center"/>
      <protection/>
    </xf>
    <xf numFmtId="213" fontId="7" fillId="0" borderId="0" xfId="21" applyNumberFormat="1" applyFont="1" applyFill="1" applyBorder="1" applyAlignment="1">
      <alignment horizontal="center"/>
      <protection/>
    </xf>
    <xf numFmtId="41" fontId="7" fillId="0" borderId="0" xfId="21" applyNumberFormat="1" applyFont="1" applyFill="1" applyAlignment="1">
      <alignment horizontal="center"/>
      <protection/>
    </xf>
    <xf numFmtId="213" fontId="7" fillId="0" borderId="1" xfId="21" applyNumberFormat="1" applyFont="1" applyFill="1" applyBorder="1" applyAlignment="1">
      <alignment horizontal="center"/>
      <protection/>
    </xf>
    <xf numFmtId="0" fontId="3" fillId="0" borderId="0" xfId="21" applyFont="1" applyFill="1" applyBorder="1" applyAlignment="1">
      <alignment horizontal="center"/>
      <protection/>
    </xf>
    <xf numFmtId="173" fontId="3" fillId="0" borderId="0" xfId="15" applyNumberFormat="1" applyFont="1" applyFill="1" applyAlignment="1">
      <alignment horizontal="center"/>
    </xf>
    <xf numFmtId="173" fontId="3" fillId="0" borderId="7" xfId="15" applyNumberFormat="1" applyFont="1" applyFill="1" applyBorder="1" applyAlignment="1">
      <alignment horizontal="center"/>
    </xf>
    <xf numFmtId="173" fontId="3" fillId="0" borderId="5"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41" fontId="3" fillId="0" borderId="7"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0" fontId="3" fillId="0" borderId="0" xfId="21" applyFont="1" applyFill="1" applyAlignment="1">
      <alignment vertical="top"/>
      <protection/>
    </xf>
    <xf numFmtId="0" fontId="3" fillId="0" borderId="0" xfId="21" applyNumberFormat="1" applyFont="1" applyFill="1">
      <alignment/>
      <protection/>
    </xf>
    <xf numFmtId="173"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0" fontId="4" fillId="0" borderId="0" xfId="21" applyFont="1" applyFill="1" applyBorder="1" applyAlignment="1">
      <alignment horizontal="left"/>
      <protection/>
    </xf>
    <xf numFmtId="15" fontId="3" fillId="0" borderId="0" xfId="21" applyNumberFormat="1" applyFont="1" applyFill="1" applyAlignment="1" quotePrefix="1">
      <alignment horizontal="center"/>
      <protection/>
    </xf>
    <xf numFmtId="41" fontId="7" fillId="0" borderId="0" xfId="21" applyNumberFormat="1" applyFont="1" applyFill="1" applyBorder="1" applyAlignment="1">
      <alignment horizontal="center"/>
      <protection/>
    </xf>
    <xf numFmtId="173" fontId="3" fillId="0" borderId="6" xfId="15" applyNumberFormat="1" applyFont="1" applyFill="1" applyBorder="1" applyAlignment="1">
      <alignment horizontal="center"/>
    </xf>
    <xf numFmtId="173" fontId="3" fillId="0" borderId="1" xfId="15" applyNumberFormat="1" applyFont="1" applyFill="1" applyBorder="1" applyAlignment="1">
      <alignment/>
    </xf>
    <xf numFmtId="0" fontId="3" fillId="0" borderId="0" xfId="21" applyFont="1" applyFill="1" applyAlignment="1">
      <alignment wrapText="1"/>
      <protection/>
    </xf>
    <xf numFmtId="173" fontId="3" fillId="0" borderId="0" xfId="15" applyNumberFormat="1" applyFont="1" applyFill="1" applyAlignment="1">
      <alignment horizontal="justify"/>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alignment horizontal="center"/>
      <protection/>
    </xf>
    <xf numFmtId="16" fontId="7" fillId="0" borderId="0" xfId="21" applyNumberFormat="1" applyFont="1" applyFill="1" applyBorder="1" applyAlignment="1" quotePrefix="1">
      <alignment horizontal="center"/>
      <protection/>
    </xf>
    <xf numFmtId="173" fontId="7" fillId="0" borderId="0" xfId="15" applyNumberFormat="1" applyFont="1" applyFill="1" applyBorder="1" applyAlignment="1">
      <alignment horizontal="center"/>
    </xf>
    <xf numFmtId="173" fontId="7" fillId="0" borderId="5" xfId="15" applyNumberFormat="1" applyFont="1" applyFill="1" applyBorder="1" applyAlignment="1">
      <alignment horizontal="center"/>
    </xf>
    <xf numFmtId="173" fontId="7" fillId="0" borderId="0" xfId="15" applyNumberFormat="1" applyFont="1" applyFill="1" applyAlignment="1">
      <alignment horizontal="center"/>
    </xf>
    <xf numFmtId="173" fontId="7" fillId="0" borderId="5" xfId="21" applyNumberFormat="1" applyFont="1" applyFill="1" applyBorder="1" applyAlignment="1">
      <alignment horizontal="center"/>
      <protection/>
    </xf>
    <xf numFmtId="173" fontId="3" fillId="0" borderId="5" xfId="21" applyNumberFormat="1" applyFont="1" applyFill="1" applyBorder="1">
      <alignment/>
      <protection/>
    </xf>
    <xf numFmtId="173" fontId="3" fillId="0" borderId="0" xfId="15" applyNumberFormat="1" applyFont="1" applyAlignment="1">
      <alignment horizontal="justify" vertical="top"/>
    </xf>
    <xf numFmtId="173" fontId="3" fillId="0" borderId="7" xfId="15" applyNumberFormat="1" applyFont="1" applyBorder="1" applyAlignment="1">
      <alignment/>
    </xf>
    <xf numFmtId="0" fontId="3" fillId="0" borderId="0" xfId="21" applyFont="1" applyAlignment="1">
      <alignment horizontal="justify" vertical="top"/>
      <protection/>
    </xf>
    <xf numFmtId="0" fontId="3" fillId="0" borderId="0" xfId="21" applyFont="1" applyFill="1" applyAlignment="1">
      <alignment horizontal="justify" vertical="top" wrapText="1"/>
      <protection/>
    </xf>
    <xf numFmtId="0" fontId="3" fillId="0" borderId="0" xfId="21" applyNumberFormat="1" applyFont="1" applyFill="1" applyAlignment="1">
      <alignment horizontal="justify" vertical="top" wrapText="1"/>
      <protection/>
    </xf>
    <xf numFmtId="0" fontId="3" fillId="0" borderId="0" xfId="21" applyFont="1" applyFill="1" applyAlignment="1">
      <alignment horizontal="left" vertical="top"/>
      <protection/>
    </xf>
    <xf numFmtId="0" fontId="10" fillId="0" borderId="0" xfId="21" applyFont="1" applyFill="1" applyBorder="1">
      <alignment/>
      <protection/>
    </xf>
    <xf numFmtId="0" fontId="3" fillId="0" borderId="0" xfId="21" applyFont="1" applyFill="1" applyAlignment="1" quotePrefix="1">
      <alignment horizontal="left" vertical="top"/>
      <protection/>
    </xf>
    <xf numFmtId="173" fontId="3" fillId="0" borderId="0" xfId="15" applyNumberFormat="1" applyFont="1" applyFill="1" applyAlignment="1">
      <alignment horizontal="justify" vertical="top"/>
    </xf>
    <xf numFmtId="173" fontId="3" fillId="0" borderId="0" xfId="21" applyNumberFormat="1" applyFont="1" applyFill="1" applyAlignment="1">
      <alignment horizontal="justify" vertical="top"/>
      <protection/>
    </xf>
    <xf numFmtId="173" fontId="3" fillId="0" borderId="0" xfId="21" applyNumberFormat="1" applyFont="1" applyFill="1" applyBorder="1" applyAlignment="1">
      <alignment horizontal="justify" vertical="top"/>
      <protection/>
    </xf>
    <xf numFmtId="173" fontId="3" fillId="0" borderId="1" xfId="21" applyNumberFormat="1" applyFont="1" applyFill="1" applyBorder="1" applyAlignment="1">
      <alignment horizontal="justify" vertical="top"/>
      <protection/>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Alignment="1">
      <alignment horizontal="justify" vertical="top"/>
    </xf>
    <xf numFmtId="0" fontId="3" fillId="0" borderId="0" xfId="21" applyFont="1" applyAlignment="1">
      <alignment horizontal="justify" vertical="top"/>
      <protection/>
    </xf>
    <xf numFmtId="0" fontId="3" fillId="0" borderId="0" xfId="21" applyFont="1" applyFill="1" applyAlignment="1">
      <alignment horizontal="justify" vertical="top"/>
      <protection/>
    </xf>
    <xf numFmtId="0" fontId="3" fillId="0" borderId="0" xfId="21" applyFont="1" applyFill="1" applyAlignment="1">
      <alignment horizontal="justify" vertical="top" wrapText="1"/>
      <protection/>
    </xf>
    <xf numFmtId="0" fontId="3" fillId="0" borderId="0" xfId="21" applyFont="1" applyFill="1" applyAlignment="1">
      <alignment vertical="top" wrapText="1"/>
      <protection/>
    </xf>
    <xf numFmtId="0" fontId="4" fillId="0" borderId="0" xfId="21" applyFont="1" applyFill="1" applyAlignment="1">
      <alignment horizontal="justify" vertical="top"/>
      <protection/>
    </xf>
    <xf numFmtId="0" fontId="3" fillId="0" borderId="0" xfId="21" applyNumberFormat="1" applyFont="1" applyFill="1" applyAlignment="1">
      <alignment horizontal="justify" vertical="top" wrapText="1"/>
      <protection/>
    </xf>
    <xf numFmtId="0" fontId="4" fillId="0" borderId="0" xfId="21" applyFont="1" applyFill="1" applyBorder="1" applyAlignment="1">
      <alignment vertical="top" wrapText="1"/>
      <protection/>
    </xf>
    <xf numFmtId="0" fontId="3" fillId="0" borderId="0" xfId="21" applyFont="1" applyFill="1" applyBorder="1" applyAlignment="1">
      <alignment horizontal="justify" vertical="top"/>
      <protection/>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61</xdr:row>
      <xdr:rowOff>47625</xdr:rowOff>
    </xdr:from>
    <xdr:ext cx="76200" cy="200025"/>
    <xdr:sp>
      <xdr:nvSpPr>
        <xdr:cNvPr id="1" name="TextBox 2"/>
        <xdr:cNvSpPr txBox="1">
          <a:spLocks noChangeArrowheads="1"/>
        </xdr:cNvSpPr>
      </xdr:nvSpPr>
      <xdr:spPr>
        <a:xfrm>
          <a:off x="2571750" y="10306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72</xdr:row>
      <xdr:rowOff>0</xdr:rowOff>
    </xdr:from>
    <xdr:to>
      <xdr:col>4</xdr:col>
      <xdr:colOff>114300</xdr:colOff>
      <xdr:row>72</xdr:row>
      <xdr:rowOff>0</xdr:rowOff>
    </xdr:to>
    <xdr:sp>
      <xdr:nvSpPr>
        <xdr:cNvPr id="1" name="TextBox 1"/>
        <xdr:cNvSpPr txBox="1">
          <a:spLocks noChangeArrowheads="1"/>
        </xdr:cNvSpPr>
      </xdr:nvSpPr>
      <xdr:spPr>
        <a:xfrm>
          <a:off x="133350" y="11696700"/>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72</xdr:row>
      <xdr:rowOff>0</xdr:rowOff>
    </xdr:from>
    <xdr:ext cx="76200" cy="200025"/>
    <xdr:sp>
      <xdr:nvSpPr>
        <xdr:cNvPr id="2" name="TextBox 2"/>
        <xdr:cNvSpPr txBox="1">
          <a:spLocks noChangeArrowheads="1"/>
        </xdr:cNvSpPr>
      </xdr:nvSpPr>
      <xdr:spPr>
        <a:xfrm>
          <a:off x="3695700" y="11696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72</xdr:row>
      <xdr:rowOff>0</xdr:rowOff>
    </xdr:from>
    <xdr:to>
      <xdr:col>4</xdr:col>
      <xdr:colOff>9525</xdr:colOff>
      <xdr:row>72</xdr:row>
      <xdr:rowOff>0</xdr:rowOff>
    </xdr:to>
    <xdr:sp>
      <xdr:nvSpPr>
        <xdr:cNvPr id="3" name="TextBox 3"/>
        <xdr:cNvSpPr txBox="1">
          <a:spLocks noChangeArrowheads="1"/>
        </xdr:cNvSpPr>
      </xdr:nvSpPr>
      <xdr:spPr>
        <a:xfrm>
          <a:off x="66675" y="11696700"/>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43</xdr:row>
      <xdr:rowOff>0</xdr:rowOff>
    </xdr:from>
    <xdr:to>
      <xdr:col>5</xdr:col>
      <xdr:colOff>600075</xdr:colOff>
      <xdr:row>43</xdr:row>
      <xdr:rowOff>0</xdr:rowOff>
    </xdr:to>
    <xdr:sp>
      <xdr:nvSpPr>
        <xdr:cNvPr id="1" name="TextBox 3"/>
        <xdr:cNvSpPr txBox="1">
          <a:spLocks noChangeArrowheads="1"/>
        </xdr:cNvSpPr>
      </xdr:nvSpPr>
      <xdr:spPr>
        <a:xfrm>
          <a:off x="85725" y="7019925"/>
          <a:ext cx="5562600"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41</xdr:row>
      <xdr:rowOff>0</xdr:rowOff>
    </xdr:from>
    <xdr:to>
      <xdr:col>5</xdr:col>
      <xdr:colOff>180975</xdr:colOff>
      <xdr:row>41</xdr:row>
      <xdr:rowOff>0</xdr:rowOff>
    </xdr:to>
    <xdr:sp>
      <xdr:nvSpPr>
        <xdr:cNvPr id="1" name="TextBox 1"/>
        <xdr:cNvSpPr txBox="1">
          <a:spLocks noChangeArrowheads="1"/>
        </xdr:cNvSpPr>
      </xdr:nvSpPr>
      <xdr:spPr>
        <a:xfrm>
          <a:off x="209550" y="6657975"/>
          <a:ext cx="49434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1</xdr:col>
      <xdr:colOff>228600</xdr:colOff>
      <xdr:row>45</xdr:row>
      <xdr:rowOff>47625</xdr:rowOff>
    </xdr:from>
    <xdr:ext cx="76200" cy="200025"/>
    <xdr:sp>
      <xdr:nvSpPr>
        <xdr:cNvPr id="2" name="TextBox 2"/>
        <xdr:cNvSpPr txBox="1">
          <a:spLocks noChangeArrowheads="1"/>
        </xdr:cNvSpPr>
      </xdr:nvSpPr>
      <xdr:spPr>
        <a:xfrm>
          <a:off x="3028950" y="7353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46</xdr:row>
      <xdr:rowOff>0</xdr:rowOff>
    </xdr:from>
    <xdr:to>
      <xdr:col>5</xdr:col>
      <xdr:colOff>180975</xdr:colOff>
      <xdr:row>46</xdr:row>
      <xdr:rowOff>0</xdr:rowOff>
    </xdr:to>
    <xdr:sp>
      <xdr:nvSpPr>
        <xdr:cNvPr id="3" name="TextBox 3"/>
        <xdr:cNvSpPr txBox="1">
          <a:spLocks noChangeArrowheads="1"/>
        </xdr:cNvSpPr>
      </xdr:nvSpPr>
      <xdr:spPr>
        <a:xfrm>
          <a:off x="209550" y="7467600"/>
          <a:ext cx="4943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41</xdr:row>
      <xdr:rowOff>0</xdr:rowOff>
    </xdr:from>
    <xdr:to>
      <xdr:col>4</xdr:col>
      <xdr:colOff>790575</xdr:colOff>
      <xdr:row>41</xdr:row>
      <xdr:rowOff>0</xdr:rowOff>
    </xdr:to>
    <xdr:sp>
      <xdr:nvSpPr>
        <xdr:cNvPr id="4" name="TextBox 4"/>
        <xdr:cNvSpPr txBox="1">
          <a:spLocks noChangeArrowheads="1"/>
        </xdr:cNvSpPr>
      </xdr:nvSpPr>
      <xdr:spPr>
        <a:xfrm>
          <a:off x="9525" y="6657975"/>
          <a:ext cx="4895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4</xdr:col>
      <xdr:colOff>771525</xdr:colOff>
      <xdr:row>32</xdr:row>
      <xdr:rowOff>0</xdr:rowOff>
    </xdr:to>
    <xdr:sp>
      <xdr:nvSpPr>
        <xdr:cNvPr id="5" name="TextBox 5"/>
        <xdr:cNvSpPr txBox="1">
          <a:spLocks noChangeArrowheads="1"/>
        </xdr:cNvSpPr>
      </xdr:nvSpPr>
      <xdr:spPr>
        <a:xfrm>
          <a:off x="0" y="5200650"/>
          <a:ext cx="4886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164</xdr:row>
      <xdr:rowOff>0</xdr:rowOff>
    </xdr:from>
    <xdr:to>
      <xdr:col>8</xdr:col>
      <xdr:colOff>657225</xdr:colOff>
      <xdr:row>164</xdr:row>
      <xdr:rowOff>0</xdr:rowOff>
    </xdr:to>
    <xdr:sp>
      <xdr:nvSpPr>
        <xdr:cNvPr id="1" name="Text 18"/>
        <xdr:cNvSpPr txBox="1">
          <a:spLocks noChangeArrowheads="1"/>
        </xdr:cNvSpPr>
      </xdr:nvSpPr>
      <xdr:spPr>
        <a:xfrm>
          <a:off x="390525" y="26546175"/>
          <a:ext cx="6648450"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194</xdr:row>
      <xdr:rowOff>0</xdr:rowOff>
    </xdr:from>
    <xdr:to>
      <xdr:col>9</xdr:col>
      <xdr:colOff>66675</xdr:colOff>
      <xdr:row>194</xdr:row>
      <xdr:rowOff>0</xdr:rowOff>
    </xdr:to>
    <xdr:sp>
      <xdr:nvSpPr>
        <xdr:cNvPr id="2" name="Text 18"/>
        <xdr:cNvSpPr txBox="1">
          <a:spLocks noChangeArrowheads="1"/>
        </xdr:cNvSpPr>
      </xdr:nvSpPr>
      <xdr:spPr>
        <a:xfrm>
          <a:off x="657225" y="31403925"/>
          <a:ext cx="6677025"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178</xdr:row>
      <xdr:rowOff>0</xdr:rowOff>
    </xdr:from>
    <xdr:to>
      <xdr:col>8</xdr:col>
      <xdr:colOff>523875</xdr:colOff>
      <xdr:row>178</xdr:row>
      <xdr:rowOff>0</xdr:rowOff>
    </xdr:to>
    <xdr:sp>
      <xdr:nvSpPr>
        <xdr:cNvPr id="3" name="Text 18"/>
        <xdr:cNvSpPr txBox="1">
          <a:spLocks noChangeArrowheads="1"/>
        </xdr:cNvSpPr>
      </xdr:nvSpPr>
      <xdr:spPr>
        <a:xfrm>
          <a:off x="371475" y="28813125"/>
          <a:ext cx="65341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204</xdr:row>
      <xdr:rowOff>0</xdr:rowOff>
    </xdr:from>
    <xdr:to>
      <xdr:col>8</xdr:col>
      <xdr:colOff>876300</xdr:colOff>
      <xdr:row>207</xdr:row>
      <xdr:rowOff>0</xdr:rowOff>
    </xdr:to>
    <xdr:sp>
      <xdr:nvSpPr>
        <xdr:cNvPr id="4" name="Text 18"/>
        <xdr:cNvSpPr txBox="1">
          <a:spLocks noChangeArrowheads="1"/>
        </xdr:cNvSpPr>
      </xdr:nvSpPr>
      <xdr:spPr>
        <a:xfrm>
          <a:off x="381000" y="33127950"/>
          <a:ext cx="6877050" cy="4857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period ended 30 September 2004.
</a:t>
          </a:r>
        </a:p>
      </xdr:txBody>
    </xdr:sp>
    <xdr:clientData/>
  </xdr:twoCellAnchor>
  <xdr:twoCellAnchor>
    <xdr:from>
      <xdr:col>1</xdr:col>
      <xdr:colOff>0</xdr:colOff>
      <xdr:row>209</xdr:row>
      <xdr:rowOff>19050</xdr:rowOff>
    </xdr:from>
    <xdr:to>
      <xdr:col>8</xdr:col>
      <xdr:colOff>800100</xdr:colOff>
      <xdr:row>211</xdr:row>
      <xdr:rowOff>66675</xdr:rowOff>
    </xdr:to>
    <xdr:sp>
      <xdr:nvSpPr>
        <xdr:cNvPr id="5" name="Text 18"/>
        <xdr:cNvSpPr txBox="1">
          <a:spLocks noChangeArrowheads="1"/>
        </xdr:cNvSpPr>
      </xdr:nvSpPr>
      <xdr:spPr>
        <a:xfrm>
          <a:off x="361950" y="33937575"/>
          <a:ext cx="6819900" cy="2286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purchases or disposals of quoted securities for the current quarter and financial period ended 30 September 2004.
</a:t>
          </a:r>
        </a:p>
      </xdr:txBody>
    </xdr:sp>
    <xdr:clientData/>
  </xdr:twoCellAnchor>
  <xdr:twoCellAnchor>
    <xdr:from>
      <xdr:col>0</xdr:col>
      <xdr:colOff>352425</xdr:colOff>
      <xdr:row>218</xdr:row>
      <xdr:rowOff>0</xdr:rowOff>
    </xdr:from>
    <xdr:to>
      <xdr:col>8</xdr:col>
      <xdr:colOff>219075</xdr:colOff>
      <xdr:row>218</xdr:row>
      <xdr:rowOff>0</xdr:rowOff>
    </xdr:to>
    <xdr:sp>
      <xdr:nvSpPr>
        <xdr:cNvPr id="6" name="Text 18"/>
        <xdr:cNvSpPr txBox="1">
          <a:spLocks noChangeArrowheads="1"/>
        </xdr:cNvSpPr>
      </xdr:nvSpPr>
      <xdr:spPr>
        <a:xfrm>
          <a:off x="352425" y="35232975"/>
          <a:ext cx="62484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264</xdr:row>
      <xdr:rowOff>0</xdr:rowOff>
    </xdr:from>
    <xdr:to>
      <xdr:col>8</xdr:col>
      <xdr:colOff>333375</xdr:colOff>
      <xdr:row>264</xdr:row>
      <xdr:rowOff>0</xdr:rowOff>
    </xdr:to>
    <xdr:sp>
      <xdr:nvSpPr>
        <xdr:cNvPr id="7" name="Text 18"/>
        <xdr:cNvSpPr txBox="1">
          <a:spLocks noChangeArrowheads="1"/>
        </xdr:cNvSpPr>
      </xdr:nvSpPr>
      <xdr:spPr>
        <a:xfrm>
          <a:off x="371475" y="42691050"/>
          <a:ext cx="63436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267</xdr:row>
      <xdr:rowOff>0</xdr:rowOff>
    </xdr:from>
    <xdr:to>
      <xdr:col>8</xdr:col>
      <xdr:colOff>447675</xdr:colOff>
      <xdr:row>267</xdr:row>
      <xdr:rowOff>0</xdr:rowOff>
    </xdr:to>
    <xdr:sp>
      <xdr:nvSpPr>
        <xdr:cNvPr id="8" name="Text 18"/>
        <xdr:cNvSpPr txBox="1">
          <a:spLocks noChangeArrowheads="1"/>
        </xdr:cNvSpPr>
      </xdr:nvSpPr>
      <xdr:spPr>
        <a:xfrm>
          <a:off x="371475" y="43176825"/>
          <a:ext cx="64579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295</xdr:row>
      <xdr:rowOff>0</xdr:rowOff>
    </xdr:from>
    <xdr:to>
      <xdr:col>8</xdr:col>
      <xdr:colOff>876300</xdr:colOff>
      <xdr:row>295</xdr:row>
      <xdr:rowOff>0</xdr:rowOff>
    </xdr:to>
    <xdr:sp>
      <xdr:nvSpPr>
        <xdr:cNvPr id="9" name="TextBox 18"/>
        <xdr:cNvSpPr txBox="1">
          <a:spLocks noChangeArrowheads="1"/>
        </xdr:cNvSpPr>
      </xdr:nvSpPr>
      <xdr:spPr>
        <a:xfrm>
          <a:off x="381000" y="47767875"/>
          <a:ext cx="687705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100</xdr:row>
      <xdr:rowOff>0</xdr:rowOff>
    </xdr:from>
    <xdr:to>
      <xdr:col>8</xdr:col>
      <xdr:colOff>514350</xdr:colOff>
      <xdr:row>100</xdr:row>
      <xdr:rowOff>0</xdr:rowOff>
    </xdr:to>
    <xdr:sp>
      <xdr:nvSpPr>
        <xdr:cNvPr id="10" name="TextBox 19"/>
        <xdr:cNvSpPr txBox="1">
          <a:spLocks noChangeArrowheads="1"/>
        </xdr:cNvSpPr>
      </xdr:nvSpPr>
      <xdr:spPr>
        <a:xfrm>
          <a:off x="381000" y="16135350"/>
          <a:ext cx="651510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100</xdr:row>
      <xdr:rowOff>0</xdr:rowOff>
    </xdr:from>
    <xdr:to>
      <xdr:col>8</xdr:col>
      <xdr:colOff>447675</xdr:colOff>
      <xdr:row>100</xdr:row>
      <xdr:rowOff>0</xdr:rowOff>
    </xdr:to>
    <xdr:sp>
      <xdr:nvSpPr>
        <xdr:cNvPr id="11" name="TextBox 20"/>
        <xdr:cNvSpPr txBox="1">
          <a:spLocks noChangeArrowheads="1"/>
        </xdr:cNvSpPr>
      </xdr:nvSpPr>
      <xdr:spPr>
        <a:xfrm>
          <a:off x="361950" y="16135350"/>
          <a:ext cx="646747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19050</xdr:colOff>
      <xdr:row>298</xdr:row>
      <xdr:rowOff>9525</xdr:rowOff>
    </xdr:from>
    <xdr:to>
      <xdr:col>8</xdr:col>
      <xdr:colOff>838200</xdr:colOff>
      <xdr:row>308</xdr:row>
      <xdr:rowOff>85725</xdr:rowOff>
    </xdr:to>
    <xdr:sp>
      <xdr:nvSpPr>
        <xdr:cNvPr id="12" name="TextBox 21"/>
        <xdr:cNvSpPr txBox="1">
          <a:spLocks noChangeArrowheads="1"/>
        </xdr:cNvSpPr>
      </xdr:nvSpPr>
      <xdr:spPr>
        <a:xfrm>
          <a:off x="381000" y="48263175"/>
          <a:ext cx="6838950" cy="1695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18 January 2005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238</xdr:row>
      <xdr:rowOff>9525</xdr:rowOff>
    </xdr:from>
    <xdr:to>
      <xdr:col>8</xdr:col>
      <xdr:colOff>476250</xdr:colOff>
      <xdr:row>240</xdr:row>
      <xdr:rowOff>28575</xdr:rowOff>
    </xdr:to>
    <xdr:sp>
      <xdr:nvSpPr>
        <xdr:cNvPr id="13" name="Text 18"/>
        <xdr:cNvSpPr txBox="1">
          <a:spLocks noChangeArrowheads="1"/>
        </xdr:cNvSpPr>
      </xdr:nvSpPr>
      <xdr:spPr>
        <a:xfrm>
          <a:off x="361950" y="38442900"/>
          <a:ext cx="6496050" cy="3429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37</xdr:row>
      <xdr:rowOff>0</xdr:rowOff>
    </xdr:from>
    <xdr:to>
      <xdr:col>8</xdr:col>
      <xdr:colOff>419100</xdr:colOff>
      <xdr:row>37</xdr:row>
      <xdr:rowOff>0</xdr:rowOff>
    </xdr:to>
    <xdr:sp>
      <xdr:nvSpPr>
        <xdr:cNvPr id="14" name="Text 18"/>
        <xdr:cNvSpPr txBox="1">
          <a:spLocks noChangeArrowheads="1"/>
        </xdr:cNvSpPr>
      </xdr:nvSpPr>
      <xdr:spPr>
        <a:xfrm>
          <a:off x="371475" y="5915025"/>
          <a:ext cx="642937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243</xdr:row>
      <xdr:rowOff>0</xdr:rowOff>
    </xdr:from>
    <xdr:to>
      <xdr:col>7</xdr:col>
      <xdr:colOff>438150</xdr:colOff>
      <xdr:row>243</xdr:row>
      <xdr:rowOff>0</xdr:rowOff>
    </xdr:to>
    <xdr:sp>
      <xdr:nvSpPr>
        <xdr:cNvPr id="15" name="TextBox 24"/>
        <xdr:cNvSpPr txBox="1">
          <a:spLocks noChangeArrowheads="1"/>
        </xdr:cNvSpPr>
      </xdr:nvSpPr>
      <xdr:spPr>
        <a:xfrm>
          <a:off x="28575" y="39243000"/>
          <a:ext cx="5924550"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
cility from a financial institution to refinance its investment in properties.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60"/>
  <sheetViews>
    <sheetView workbookViewId="0" topLeftCell="A1">
      <selection activeCell="B21" sqref="B21"/>
    </sheetView>
  </sheetViews>
  <sheetFormatPr defaultColWidth="9.140625" defaultRowHeight="12.75"/>
  <cols>
    <col min="1" max="1" width="33.28125" style="38" customWidth="1"/>
    <col min="2" max="2" width="12.57421875" style="38" customWidth="1"/>
    <col min="3" max="3" width="1.7109375" style="38" customWidth="1"/>
    <col min="4" max="4" width="12.57421875" style="39" bestFit="1" customWidth="1"/>
    <col min="5" max="5" width="2.00390625" style="38" customWidth="1"/>
    <col min="6" max="6" width="10.28125" style="39" bestFit="1" customWidth="1"/>
    <col min="7" max="7" width="2.00390625" style="38" customWidth="1"/>
    <col min="8" max="8" width="12.28125" style="39" customWidth="1"/>
    <col min="9" max="16384" width="9.140625" style="38" customWidth="1"/>
  </cols>
  <sheetData>
    <row r="1" spans="1:8" ht="12.75">
      <c r="A1" s="68" t="s">
        <v>132</v>
      </c>
      <c r="B1" s="68"/>
      <c r="C1" s="68"/>
      <c r="D1" s="68"/>
      <c r="E1" s="68"/>
      <c r="F1" s="68"/>
      <c r="G1" s="68"/>
      <c r="H1" s="68"/>
    </row>
    <row r="2" spans="1:8" ht="12.75">
      <c r="A2" s="69" t="s">
        <v>133</v>
      </c>
      <c r="B2" s="68"/>
      <c r="C2" s="68"/>
      <c r="D2" s="68"/>
      <c r="E2" s="68"/>
      <c r="F2" s="68"/>
      <c r="G2" s="68"/>
      <c r="H2" s="68"/>
    </row>
    <row r="3" spans="1:8" ht="12.75">
      <c r="A3" s="69"/>
      <c r="B3" s="68"/>
      <c r="C3" s="68"/>
      <c r="D3" s="68"/>
      <c r="E3" s="68"/>
      <c r="F3" s="68"/>
      <c r="G3" s="68"/>
      <c r="H3" s="68"/>
    </row>
    <row r="5" ht="12.75">
      <c r="A5" s="40" t="s">
        <v>123</v>
      </c>
    </row>
    <row r="6" ht="12.75">
      <c r="A6" s="40" t="s">
        <v>159</v>
      </c>
    </row>
    <row r="7" spans="1:2" ht="12.75">
      <c r="A7" s="40" t="s">
        <v>18</v>
      </c>
      <c r="B7" s="39"/>
    </row>
    <row r="8" spans="1:2" ht="12.75">
      <c r="A8" s="40"/>
      <c r="B8" s="39"/>
    </row>
    <row r="9" spans="1:8" ht="12.75">
      <c r="A9" s="40"/>
      <c r="B9" s="106" t="s">
        <v>26</v>
      </c>
      <c r="C9" s="106"/>
      <c r="D9" s="106"/>
      <c r="F9" s="106" t="s">
        <v>31</v>
      </c>
      <c r="G9" s="106"/>
      <c r="H9" s="106"/>
    </row>
    <row r="10" spans="2:8" ht="12.75">
      <c r="B10" s="39" t="s">
        <v>19</v>
      </c>
      <c r="C10" s="39"/>
      <c r="D10" s="39" t="s">
        <v>28</v>
      </c>
      <c r="E10" s="39"/>
      <c r="F10" s="39" t="s">
        <v>19</v>
      </c>
      <c r="G10" s="39"/>
      <c r="H10" s="39" t="s">
        <v>28</v>
      </c>
    </row>
    <row r="11" spans="2:8" ht="12.75">
      <c r="B11" s="39" t="s">
        <v>27</v>
      </c>
      <c r="C11" s="39"/>
      <c r="D11" s="39" t="s">
        <v>29</v>
      </c>
      <c r="E11" s="39"/>
      <c r="F11" s="39" t="s">
        <v>27</v>
      </c>
      <c r="G11" s="39"/>
      <c r="H11" s="39" t="s">
        <v>29</v>
      </c>
    </row>
    <row r="12" spans="2:8" ht="12.75">
      <c r="B12" s="39" t="s">
        <v>21</v>
      </c>
      <c r="C12" s="39"/>
      <c r="D12" s="39" t="s">
        <v>21</v>
      </c>
      <c r="E12" s="39"/>
      <c r="F12" s="39" t="s">
        <v>30</v>
      </c>
      <c r="G12" s="39"/>
      <c r="H12" s="39" t="s">
        <v>35</v>
      </c>
    </row>
    <row r="13" spans="2:8" ht="12.75">
      <c r="B13" s="51" t="s">
        <v>137</v>
      </c>
      <c r="C13" s="51"/>
      <c r="D13" s="51" t="s">
        <v>188</v>
      </c>
      <c r="E13" s="51"/>
      <c r="F13" s="51" t="s">
        <v>137</v>
      </c>
      <c r="G13" s="51"/>
      <c r="H13" s="51" t="s">
        <v>188</v>
      </c>
    </row>
    <row r="14" spans="2:8" ht="12.75">
      <c r="B14" s="39" t="s">
        <v>7</v>
      </c>
      <c r="D14" s="39" t="s">
        <v>7</v>
      </c>
      <c r="F14" s="39" t="s">
        <v>7</v>
      </c>
      <c r="H14" s="39" t="s">
        <v>7</v>
      </c>
    </row>
    <row r="16" spans="1:8" s="2" customFormat="1" ht="12.75">
      <c r="A16" s="2" t="s">
        <v>12</v>
      </c>
      <c r="B16" s="2">
        <v>14057</v>
      </c>
      <c r="D16" s="57" t="s">
        <v>80</v>
      </c>
      <c r="F16" s="2">
        <v>42436</v>
      </c>
      <c r="H16" s="57" t="s">
        <v>80</v>
      </c>
    </row>
    <row r="17" spans="4:8" s="2" customFormat="1" ht="12.75">
      <c r="D17" s="57"/>
      <c r="H17" s="57"/>
    </row>
    <row r="18" spans="1:8" s="2" customFormat="1" ht="12.75">
      <c r="A18" s="2" t="s">
        <v>13</v>
      </c>
      <c r="B18" s="2">
        <v>-9556</v>
      </c>
      <c r="D18" s="57" t="s">
        <v>80</v>
      </c>
      <c r="F18" s="2">
        <v>-28181</v>
      </c>
      <c r="H18" s="57" t="s">
        <v>80</v>
      </c>
    </row>
    <row r="19" spans="2:8" s="2" customFormat="1" ht="12.75">
      <c r="B19" s="46"/>
      <c r="D19" s="46"/>
      <c r="F19" s="46"/>
      <c r="H19" s="46"/>
    </row>
    <row r="20" spans="1:8" s="2" customFormat="1" ht="12.75">
      <c r="A20" s="2" t="s">
        <v>36</v>
      </c>
      <c r="B20" s="2">
        <f>SUM(B16:B19)</f>
        <v>4501</v>
      </c>
      <c r="D20" s="57" t="s">
        <v>80</v>
      </c>
      <c r="F20" s="2">
        <f>SUM(F16:F19)</f>
        <v>14255</v>
      </c>
      <c r="H20" s="57" t="s">
        <v>80</v>
      </c>
    </row>
    <row r="21" spans="4:8" s="2" customFormat="1" ht="12.75">
      <c r="D21" s="57"/>
      <c r="H21" s="57"/>
    </row>
    <row r="22" spans="1:8" s="2" customFormat="1" ht="12.75">
      <c r="A22" s="38" t="s">
        <v>37</v>
      </c>
      <c r="B22" s="2">
        <v>-3068</v>
      </c>
      <c r="D22" s="57" t="s">
        <v>80</v>
      </c>
      <c r="F22" s="2">
        <v>-9304</v>
      </c>
      <c r="H22" s="57" t="s">
        <v>80</v>
      </c>
    </row>
    <row r="23" spans="1:8" s="2" customFormat="1" ht="12.75">
      <c r="A23" s="38"/>
      <c r="D23" s="57"/>
      <c r="H23" s="57"/>
    </row>
    <row r="24" spans="1:8" s="2" customFormat="1" ht="12.75">
      <c r="A24" s="38" t="s">
        <v>14</v>
      </c>
      <c r="B24" s="2">
        <v>-11</v>
      </c>
      <c r="D24" s="57" t="s">
        <v>80</v>
      </c>
      <c r="F24" s="2">
        <v>4</v>
      </c>
      <c r="H24" s="57" t="s">
        <v>80</v>
      </c>
    </row>
    <row r="25" spans="1:8" s="2" customFormat="1" ht="12.75">
      <c r="A25" s="38"/>
      <c r="B25" s="58"/>
      <c r="D25" s="58"/>
      <c r="F25" s="58"/>
      <c r="H25" s="58"/>
    </row>
    <row r="26" spans="1:8" s="2" customFormat="1" ht="12.75">
      <c r="A26" s="38" t="s">
        <v>38</v>
      </c>
      <c r="B26" s="57">
        <f>SUM(B20:B25)</f>
        <v>1422</v>
      </c>
      <c r="C26" s="57">
        <f>SUM(C20:C25)</f>
        <v>0</v>
      </c>
      <c r="D26" s="57" t="s">
        <v>80</v>
      </c>
      <c r="F26" s="57">
        <f>SUM(F20:F25)</f>
        <v>4955</v>
      </c>
      <c r="G26" s="57">
        <f>SUM(G20:G25)</f>
        <v>0</v>
      </c>
      <c r="H26" s="57" t="s">
        <v>80</v>
      </c>
    </row>
    <row r="27" s="2" customFormat="1" ht="12.75">
      <c r="A27" s="38"/>
    </row>
    <row r="28" spans="1:8" s="2" customFormat="1" ht="12.75">
      <c r="A28" s="38" t="s">
        <v>16</v>
      </c>
      <c r="B28" s="57">
        <v>-191</v>
      </c>
      <c r="D28" s="57" t="s">
        <v>80</v>
      </c>
      <c r="F28" s="57">
        <v>-620</v>
      </c>
      <c r="H28" s="57" t="s">
        <v>80</v>
      </c>
    </row>
    <row r="29" spans="1:8" s="2" customFormat="1" ht="12.75">
      <c r="A29" s="38"/>
      <c r="B29" s="58"/>
      <c r="D29" s="58"/>
      <c r="F29" s="58"/>
      <c r="H29" s="58"/>
    </row>
    <row r="30" spans="1:8" s="2" customFormat="1" ht="12.75">
      <c r="A30" s="38" t="s">
        <v>67</v>
      </c>
      <c r="B30" s="57">
        <f>+B26+B28</f>
        <v>1231</v>
      </c>
      <c r="D30" s="57" t="s">
        <v>80</v>
      </c>
      <c r="F30" s="57">
        <f>+F26+F28</f>
        <v>4335</v>
      </c>
      <c r="H30" s="57" t="s">
        <v>80</v>
      </c>
    </row>
    <row r="31" spans="1:8" s="2" customFormat="1" ht="12.75">
      <c r="A31" s="38"/>
      <c r="B31" s="57"/>
      <c r="D31" s="57"/>
      <c r="F31" s="57"/>
      <c r="H31" s="57"/>
    </row>
    <row r="32" spans="1:8" s="2" customFormat="1" ht="12.75">
      <c r="A32" s="38" t="s">
        <v>6</v>
      </c>
      <c r="B32" s="57">
        <f>-220</f>
        <v>-220</v>
      </c>
      <c r="D32" s="57" t="s">
        <v>80</v>
      </c>
      <c r="F32" s="57">
        <f>-637</f>
        <v>-637</v>
      </c>
      <c r="H32" s="57" t="s">
        <v>80</v>
      </c>
    </row>
    <row r="33" spans="1:8" s="2" customFormat="1" ht="12.75">
      <c r="A33" s="38"/>
      <c r="B33" s="58"/>
      <c r="D33" s="58"/>
      <c r="F33" s="58"/>
      <c r="H33" s="58"/>
    </row>
    <row r="34" spans="1:8" s="2" customFormat="1" ht="12.75">
      <c r="A34" s="38" t="s">
        <v>68</v>
      </c>
      <c r="B34" s="80">
        <f>+B30+B32</f>
        <v>1011</v>
      </c>
      <c r="D34" s="57" t="s">
        <v>80</v>
      </c>
      <c r="F34" s="80">
        <f>+F30+F32</f>
        <v>3698</v>
      </c>
      <c r="H34" s="57" t="s">
        <v>80</v>
      </c>
    </row>
    <row r="35" spans="2:8" s="2" customFormat="1" ht="12.75">
      <c r="B35" s="3"/>
      <c r="C35" s="3"/>
      <c r="D35" s="1"/>
      <c r="E35" s="3"/>
      <c r="F35" s="3"/>
      <c r="G35" s="3"/>
      <c r="H35" s="1"/>
    </row>
    <row r="36" spans="1:8" s="2" customFormat="1" ht="12.75">
      <c r="A36" s="38" t="s">
        <v>69</v>
      </c>
      <c r="B36" s="2">
        <f>-B34</f>
        <v>-1011</v>
      </c>
      <c r="D36" s="57" t="s">
        <v>80</v>
      </c>
      <c r="F36" s="2">
        <f>-F34</f>
        <v>-3698</v>
      </c>
      <c r="H36" s="57" t="s">
        <v>80</v>
      </c>
    </row>
    <row r="37" spans="2:8" s="2" customFormat="1" ht="12.75">
      <c r="B37" s="58"/>
      <c r="D37" s="58"/>
      <c r="F37" s="58"/>
      <c r="H37" s="58"/>
    </row>
    <row r="38" spans="1:8" s="2" customFormat="1" ht="13.5" thickBot="1">
      <c r="A38" s="38" t="s">
        <v>39</v>
      </c>
      <c r="B38" s="81">
        <f>SUM(B34:B37)</f>
        <v>0</v>
      </c>
      <c r="D38" s="15" t="s">
        <v>80</v>
      </c>
      <c r="F38" s="81">
        <f>SUM(F34:F37)</f>
        <v>0</v>
      </c>
      <c r="H38" s="15" t="s">
        <v>80</v>
      </c>
    </row>
    <row r="39" spans="1:8" s="2" customFormat="1" ht="13.5" thickTop="1">
      <c r="A39" s="38"/>
      <c r="D39" s="57"/>
      <c r="F39" s="57"/>
      <c r="H39" s="57"/>
    </row>
    <row r="40" spans="1:8" s="2" customFormat="1" ht="12.75">
      <c r="A40" s="38"/>
      <c r="B40" s="13"/>
      <c r="D40" s="1"/>
      <c r="F40" s="13"/>
      <c r="H40" s="1"/>
    </row>
    <row r="41" spans="1:8" s="2" customFormat="1" ht="39" thickBot="1">
      <c r="A41" s="82" t="s">
        <v>40</v>
      </c>
      <c r="B41" s="14">
        <f>B34/81000*100</f>
        <v>1.2481481481481482</v>
      </c>
      <c r="D41" s="15" t="s">
        <v>80</v>
      </c>
      <c r="F41" s="14">
        <f>F34/81000*100</f>
        <v>4.565432098765432</v>
      </c>
      <c r="H41" s="15" t="s">
        <v>80</v>
      </c>
    </row>
    <row r="42" spans="1:8" s="2" customFormat="1" ht="13.5" thickTop="1">
      <c r="A42" s="38"/>
      <c r="D42" s="57"/>
      <c r="F42" s="57"/>
      <c r="H42" s="57"/>
    </row>
    <row r="43" spans="1:8" s="2" customFormat="1" ht="13.5" thickBot="1">
      <c r="A43" s="38" t="s">
        <v>32</v>
      </c>
      <c r="B43" s="14">
        <v>0</v>
      </c>
      <c r="D43" s="15" t="s">
        <v>80</v>
      </c>
      <c r="F43" s="14">
        <v>0</v>
      </c>
      <c r="H43" s="15" t="s">
        <v>80</v>
      </c>
    </row>
    <row r="44" spans="1:8" s="2" customFormat="1" ht="13.5" thickTop="1">
      <c r="A44" s="38"/>
      <c r="B44" s="13"/>
      <c r="D44" s="1"/>
      <c r="F44" s="13"/>
      <c r="H44" s="1"/>
    </row>
    <row r="45" spans="1:8" s="2" customFormat="1" ht="12.75">
      <c r="A45" s="38" t="s">
        <v>81</v>
      </c>
      <c r="B45" s="13"/>
      <c r="D45" s="1"/>
      <c r="F45" s="13"/>
      <c r="H45" s="1"/>
    </row>
    <row r="46" spans="4:8" s="2" customFormat="1" ht="12.75">
      <c r="D46" s="57"/>
      <c r="F46" s="57"/>
      <c r="H46" s="57"/>
    </row>
    <row r="47" spans="1:8" s="2" customFormat="1" ht="12.75">
      <c r="A47" s="2" t="s">
        <v>41</v>
      </c>
      <c r="D47" s="57"/>
      <c r="F47" s="57"/>
      <c r="H47" s="57"/>
    </row>
    <row r="48" spans="4:8" s="2" customFormat="1" ht="12.75">
      <c r="D48" s="57"/>
      <c r="F48" s="57"/>
      <c r="H48" s="57"/>
    </row>
    <row r="49" spans="1:8" s="2" customFormat="1" ht="12.75">
      <c r="A49" s="105" t="s">
        <v>183</v>
      </c>
      <c r="B49" s="105"/>
      <c r="C49" s="105"/>
      <c r="D49" s="105"/>
      <c r="E49" s="105"/>
      <c r="F49" s="105"/>
      <c r="G49" s="105"/>
      <c r="H49" s="105"/>
    </row>
    <row r="50" spans="1:8" s="2" customFormat="1" ht="12.75">
      <c r="A50" s="105"/>
      <c r="B50" s="105"/>
      <c r="C50" s="105"/>
      <c r="D50" s="105"/>
      <c r="E50" s="105"/>
      <c r="F50" s="105"/>
      <c r="G50" s="105"/>
      <c r="H50" s="105"/>
    </row>
    <row r="51" spans="1:8" s="2" customFormat="1" ht="12.75">
      <c r="A51" s="105"/>
      <c r="B51" s="105"/>
      <c r="C51" s="105"/>
      <c r="D51" s="105"/>
      <c r="E51" s="105"/>
      <c r="F51" s="105"/>
      <c r="G51" s="105"/>
      <c r="H51" s="105"/>
    </row>
    <row r="52" spans="4:8" s="2" customFormat="1" ht="12.75">
      <c r="D52" s="57"/>
      <c r="F52" s="57"/>
      <c r="H52" s="57"/>
    </row>
    <row r="53" spans="4:8" s="2" customFormat="1" ht="12.75">
      <c r="D53" s="57"/>
      <c r="F53" s="57"/>
      <c r="H53" s="57"/>
    </row>
    <row r="54" spans="1:8" s="2" customFormat="1" ht="12.75">
      <c r="A54" s="105" t="s">
        <v>232</v>
      </c>
      <c r="B54" s="105"/>
      <c r="C54" s="105"/>
      <c r="D54" s="105"/>
      <c r="E54" s="105"/>
      <c r="F54" s="105"/>
      <c r="G54" s="105"/>
      <c r="H54" s="105"/>
    </row>
    <row r="55" spans="1:8" s="2" customFormat="1" ht="12.75">
      <c r="A55" s="105"/>
      <c r="B55" s="105"/>
      <c r="C55" s="105"/>
      <c r="D55" s="105"/>
      <c r="E55" s="105"/>
      <c r="F55" s="105"/>
      <c r="G55" s="105"/>
      <c r="H55" s="105"/>
    </row>
    <row r="56" spans="1:8" s="2" customFormat="1" ht="12.75">
      <c r="A56" s="105"/>
      <c r="B56" s="105"/>
      <c r="C56" s="105"/>
      <c r="D56" s="105"/>
      <c r="E56" s="105"/>
      <c r="F56" s="105"/>
      <c r="G56" s="105"/>
      <c r="H56" s="105"/>
    </row>
    <row r="57" spans="1:8" s="2" customFormat="1" ht="12.75">
      <c r="A57" s="83"/>
      <c r="B57" s="83"/>
      <c r="C57" s="83"/>
      <c r="D57" s="83"/>
      <c r="E57" s="83"/>
      <c r="F57" s="83"/>
      <c r="G57" s="83"/>
      <c r="H57" s="83"/>
    </row>
    <row r="58" spans="1:8" s="2" customFormat="1" ht="12.75">
      <c r="A58" s="105" t="s">
        <v>209</v>
      </c>
      <c r="B58" s="105"/>
      <c r="C58" s="105"/>
      <c r="D58" s="105"/>
      <c r="E58" s="105"/>
      <c r="F58" s="105"/>
      <c r="G58" s="105"/>
      <c r="H58" s="105"/>
    </row>
    <row r="59" spans="1:8" ht="12.75">
      <c r="A59" s="105"/>
      <c r="B59" s="105"/>
      <c r="C59" s="105"/>
      <c r="D59" s="105"/>
      <c r="E59" s="105"/>
      <c r="F59" s="105"/>
      <c r="G59" s="105"/>
      <c r="H59" s="105"/>
    </row>
    <row r="60" spans="1:8" ht="12.75">
      <c r="A60" s="105"/>
      <c r="B60" s="105"/>
      <c r="C60" s="105"/>
      <c r="D60" s="105"/>
      <c r="E60" s="105"/>
      <c r="F60" s="105"/>
      <c r="G60" s="105"/>
      <c r="H60" s="105"/>
    </row>
  </sheetData>
  <mergeCells count="5">
    <mergeCell ref="A54:H56"/>
    <mergeCell ref="A58:H60"/>
    <mergeCell ref="F9:H9"/>
    <mergeCell ref="B9:D9"/>
    <mergeCell ref="A49:H51"/>
  </mergeCells>
  <printOptions/>
  <pageMargins left="1" right="1" top="0.5" bottom="0.5" header="0.5" footer="0.5"/>
  <pageSetup fitToHeight="1" fitToWidth="1" horizontalDpi="1200" verticalDpi="1200" orientation="portrait"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72"/>
  <sheetViews>
    <sheetView workbookViewId="0" topLeftCell="A42">
      <selection activeCell="A42" sqref="A42"/>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t="s">
        <v>132</v>
      </c>
    </row>
    <row r="2" ht="12.75">
      <c r="A2" s="8" t="s">
        <v>133</v>
      </c>
    </row>
    <row r="3" ht="12.75">
      <c r="A3" s="8"/>
    </row>
    <row r="5" ht="12.75">
      <c r="A5" s="9" t="s">
        <v>160</v>
      </c>
    </row>
    <row r="6" ht="12.75">
      <c r="A6" s="9" t="s">
        <v>18</v>
      </c>
    </row>
    <row r="7" spans="2:4" ht="12.75">
      <c r="B7" s="56"/>
      <c r="D7" s="6" t="s">
        <v>22</v>
      </c>
    </row>
    <row r="8" spans="2:4" ht="12.75">
      <c r="B8" s="6" t="s">
        <v>19</v>
      </c>
      <c r="D8" s="6" t="s">
        <v>23</v>
      </c>
    </row>
    <row r="9" spans="2:4" ht="12.75">
      <c r="B9" s="6" t="s">
        <v>20</v>
      </c>
      <c r="D9" s="6" t="s">
        <v>24</v>
      </c>
    </row>
    <row r="10" spans="2:4" ht="12.75">
      <c r="B10" s="6" t="s">
        <v>42</v>
      </c>
      <c r="D10" s="6" t="s">
        <v>25</v>
      </c>
    </row>
    <row r="11" spans="2:4" ht="12.75">
      <c r="B11" s="6" t="s">
        <v>21</v>
      </c>
      <c r="D11" s="6" t="s">
        <v>162</v>
      </c>
    </row>
    <row r="12" spans="2:4" ht="12.75">
      <c r="B12" s="16" t="s">
        <v>161</v>
      </c>
      <c r="D12" s="16" t="s">
        <v>62</v>
      </c>
    </row>
    <row r="13" spans="2:4" ht="12.75">
      <c r="B13" s="6" t="s">
        <v>7</v>
      </c>
      <c r="D13" s="6" t="s">
        <v>7</v>
      </c>
    </row>
    <row r="15" spans="1:8" s="10" customFormat="1" ht="12.75">
      <c r="A15" s="17" t="s">
        <v>2</v>
      </c>
      <c r="B15" s="10">
        <v>23631</v>
      </c>
      <c r="D15" s="11">
        <v>0</v>
      </c>
      <c r="F15" s="11"/>
      <c r="H15" s="11"/>
    </row>
    <row r="16" spans="1:8" s="10" customFormat="1" ht="12.75">
      <c r="A16" s="17"/>
      <c r="D16" s="11"/>
      <c r="F16" s="11"/>
      <c r="H16" s="11"/>
    </row>
    <row r="17" spans="1:8" s="10" customFormat="1" ht="12.75">
      <c r="A17" s="17" t="s">
        <v>3</v>
      </c>
      <c r="D17" s="11"/>
      <c r="F17" s="11"/>
      <c r="H17" s="11"/>
    </row>
    <row r="18" spans="1:8" s="10" customFormat="1" ht="12.75">
      <c r="A18" s="12" t="s">
        <v>4</v>
      </c>
      <c r="B18" s="18">
        <v>8935</v>
      </c>
      <c r="C18" s="12"/>
      <c r="D18" s="19">
        <v>0</v>
      </c>
      <c r="E18" s="12"/>
      <c r="F18" s="4"/>
      <c r="G18" s="12"/>
      <c r="H18" s="11"/>
    </row>
    <row r="19" spans="1:8" s="10" customFormat="1" ht="12.75">
      <c r="A19" s="12" t="s">
        <v>164</v>
      </c>
      <c r="B19" s="20">
        <v>12456</v>
      </c>
      <c r="C19" s="12"/>
      <c r="D19" s="21">
        <v>0</v>
      </c>
      <c r="E19" s="12"/>
      <c r="F19" s="4"/>
      <c r="G19" s="12"/>
      <c r="H19" s="11"/>
    </row>
    <row r="20" spans="1:8" s="10" customFormat="1" ht="12.75">
      <c r="A20" s="12" t="s">
        <v>163</v>
      </c>
      <c r="B20" s="20">
        <f>1852+327+13</f>
        <v>2192</v>
      </c>
      <c r="C20" s="12"/>
      <c r="D20" s="21">
        <v>412</v>
      </c>
      <c r="E20" s="12"/>
      <c r="F20" s="4"/>
      <c r="G20" s="12"/>
      <c r="H20" s="11"/>
    </row>
    <row r="21" spans="1:8" s="10" customFormat="1" ht="12.75">
      <c r="A21" s="12" t="s">
        <v>8</v>
      </c>
      <c r="B21" s="20">
        <v>858</v>
      </c>
      <c r="C21" s="12"/>
      <c r="D21" s="21">
        <v>0</v>
      </c>
      <c r="E21" s="12"/>
      <c r="F21" s="4"/>
      <c r="G21" s="12"/>
      <c r="H21" s="11"/>
    </row>
    <row r="22" spans="1:8" s="10" customFormat="1" ht="12.75">
      <c r="A22" s="12" t="s">
        <v>213</v>
      </c>
      <c r="B22" s="20">
        <v>200</v>
      </c>
      <c r="C22" s="12"/>
      <c r="D22" s="21"/>
      <c r="E22" s="12"/>
      <c r="F22" s="4"/>
      <c r="G22" s="12"/>
      <c r="H22" s="11"/>
    </row>
    <row r="23" spans="1:8" s="10" customFormat="1" ht="12.75">
      <c r="A23" s="12" t="s">
        <v>212</v>
      </c>
      <c r="B23" s="20">
        <v>22760</v>
      </c>
      <c r="C23" s="12"/>
      <c r="D23" s="22" t="s">
        <v>43</v>
      </c>
      <c r="E23" s="12"/>
      <c r="F23" s="4"/>
      <c r="G23" s="12"/>
      <c r="H23" s="11"/>
    </row>
    <row r="24" spans="1:8" s="10" customFormat="1" ht="12.75">
      <c r="A24" s="12"/>
      <c r="B24" s="23">
        <f>SUM(B18:B23)</f>
        <v>47401</v>
      </c>
      <c r="C24" s="12"/>
      <c r="D24" s="23">
        <f>SUM(D18:D23)</f>
        <v>412</v>
      </c>
      <c r="E24" s="12"/>
      <c r="F24" s="4"/>
      <c r="G24" s="12"/>
      <c r="H24" s="11"/>
    </row>
    <row r="25" spans="1:8" s="10" customFormat="1" ht="12.75">
      <c r="A25" s="24" t="s">
        <v>5</v>
      </c>
      <c r="B25" s="20"/>
      <c r="C25" s="12"/>
      <c r="D25" s="21"/>
      <c r="E25" s="12"/>
      <c r="F25" s="4"/>
      <c r="G25" s="12"/>
      <c r="H25" s="11"/>
    </row>
    <row r="26" spans="1:8" s="10" customFormat="1" ht="12.75">
      <c r="A26" s="12" t="s">
        <v>165</v>
      </c>
      <c r="B26" s="20">
        <v>8219</v>
      </c>
      <c r="C26" s="12"/>
      <c r="D26" s="21">
        <v>0</v>
      </c>
      <c r="E26" s="12"/>
      <c r="F26" s="4"/>
      <c r="G26" s="12"/>
      <c r="H26" s="11"/>
    </row>
    <row r="27" spans="1:8" s="10" customFormat="1" ht="12.75">
      <c r="A27" s="12" t="s">
        <v>166</v>
      </c>
      <c r="B27" s="20">
        <f>3505+99</f>
        <v>3604</v>
      </c>
      <c r="C27" s="12"/>
      <c r="D27" s="21">
        <f>5+414</f>
        <v>419</v>
      </c>
      <c r="E27" s="12"/>
      <c r="F27" s="4"/>
      <c r="G27" s="12"/>
      <c r="H27" s="11"/>
    </row>
    <row r="28" spans="1:8" s="10" customFormat="1" ht="12.75">
      <c r="A28" s="12" t="s">
        <v>189</v>
      </c>
      <c r="B28" s="20">
        <v>9271</v>
      </c>
      <c r="C28" s="12"/>
      <c r="D28" s="21"/>
      <c r="E28" s="12"/>
      <c r="F28" s="4"/>
      <c r="G28" s="12"/>
      <c r="H28" s="11"/>
    </row>
    <row r="29" spans="1:8" s="10" customFormat="1" ht="12.75">
      <c r="A29" s="12" t="s">
        <v>70</v>
      </c>
      <c r="B29" s="20">
        <v>98</v>
      </c>
      <c r="C29" s="12"/>
      <c r="D29" s="21">
        <v>0</v>
      </c>
      <c r="E29" s="12"/>
      <c r="F29" s="4"/>
      <c r="G29" s="12"/>
      <c r="H29" s="11"/>
    </row>
    <row r="30" spans="1:8" s="10" customFormat="1" ht="12.75">
      <c r="A30" s="12"/>
      <c r="B30" s="23">
        <f>SUM(B26:B29)</f>
        <v>21192</v>
      </c>
      <c r="C30" s="12"/>
      <c r="D30" s="23">
        <f>SUM(D26:D29)</f>
        <v>419</v>
      </c>
      <c r="E30" s="12"/>
      <c r="F30" s="4"/>
      <c r="G30" s="12"/>
      <c r="H30" s="11"/>
    </row>
    <row r="31" spans="4:8" s="10" customFormat="1" ht="12.75">
      <c r="D31" s="11"/>
      <c r="F31" s="11"/>
      <c r="H31" s="11"/>
    </row>
    <row r="32" spans="1:8" s="10" customFormat="1" ht="12.75">
      <c r="A32" s="17" t="s">
        <v>9</v>
      </c>
      <c r="B32" s="10">
        <f>+B24-B30</f>
        <v>26209</v>
      </c>
      <c r="D32" s="10">
        <f>+D24-D30</f>
        <v>-7</v>
      </c>
      <c r="F32" s="11"/>
      <c r="H32" s="11"/>
    </row>
    <row r="33" spans="6:8" s="10" customFormat="1" ht="12.75">
      <c r="F33" s="11"/>
      <c r="H33" s="11"/>
    </row>
    <row r="34" spans="2:8" s="10" customFormat="1" ht="13.5" thickBot="1">
      <c r="B34" s="25">
        <f>B15+B32</f>
        <v>49840</v>
      </c>
      <c r="D34" s="25">
        <f>D15+D32</f>
        <v>-7</v>
      </c>
      <c r="F34" s="11"/>
      <c r="H34" s="11"/>
    </row>
    <row r="35" spans="6:8" s="10" customFormat="1" ht="13.5" thickTop="1">
      <c r="F35" s="11"/>
      <c r="H35" s="11"/>
    </row>
    <row r="36" spans="1:4" ht="12.75">
      <c r="A36" s="9" t="s">
        <v>10</v>
      </c>
      <c r="B36" s="10">
        <f>23295+7080+10125</f>
        <v>40500</v>
      </c>
      <c r="D36" s="26" t="s">
        <v>43</v>
      </c>
    </row>
    <row r="37" spans="1:4" ht="12.75">
      <c r="A37" s="9" t="s">
        <v>168</v>
      </c>
      <c r="B37" s="10">
        <f>3914-221</f>
        <v>3693</v>
      </c>
      <c r="D37" s="26"/>
    </row>
    <row r="38" spans="1:4" ht="12.75">
      <c r="A38" s="9" t="s">
        <v>169</v>
      </c>
      <c r="B38" s="10">
        <v>3865</v>
      </c>
      <c r="D38" s="26"/>
    </row>
    <row r="39" spans="1:4" ht="12.75">
      <c r="A39" s="9" t="s">
        <v>167</v>
      </c>
      <c r="B39" s="12">
        <f>23940+4-23951</f>
        <v>-7</v>
      </c>
      <c r="D39" s="12">
        <v>-7</v>
      </c>
    </row>
    <row r="40" spans="1:4" ht="12.75">
      <c r="A40" s="9"/>
      <c r="B40" s="12"/>
      <c r="D40" s="12"/>
    </row>
    <row r="41" spans="1:4" ht="12.75">
      <c r="A41" s="9" t="s">
        <v>17</v>
      </c>
      <c r="B41" s="27">
        <f>SUM(B36:B39)</f>
        <v>48051</v>
      </c>
      <c r="D41" s="27">
        <f>SUM(D36:D39)</f>
        <v>-7</v>
      </c>
    </row>
    <row r="42" spans="1:4" ht="12.75">
      <c r="A42" s="9" t="s">
        <v>190</v>
      </c>
      <c r="B42" s="12">
        <v>1197</v>
      </c>
      <c r="D42" s="12">
        <v>0</v>
      </c>
    </row>
    <row r="43" spans="1:4" ht="12.75">
      <c r="A43" s="9" t="s">
        <v>11</v>
      </c>
      <c r="B43" s="12">
        <v>592</v>
      </c>
      <c r="D43" s="12">
        <v>0</v>
      </c>
    </row>
    <row r="44" spans="1:4" ht="13.5" thickBot="1">
      <c r="A44" s="9"/>
      <c r="B44" s="25">
        <f>SUM(B41:B43)</f>
        <v>49840</v>
      </c>
      <c r="D44" s="25">
        <f>SUM(D41:D43)</f>
        <v>-7</v>
      </c>
    </row>
    <row r="45" spans="1:8" ht="13.5" thickTop="1">
      <c r="A45" s="28"/>
      <c r="B45" s="29"/>
      <c r="F45" s="30"/>
      <c r="H45" s="31"/>
    </row>
    <row r="46" spans="1:8" ht="12.75">
      <c r="A46" s="49" t="s">
        <v>71</v>
      </c>
      <c r="B46" s="50">
        <f>B41/81000</f>
        <v>0.5932222222222222</v>
      </c>
      <c r="D46" s="10">
        <f>-7000/4</f>
        <v>-1750</v>
      </c>
      <c r="F46" s="30"/>
      <c r="H46" s="31"/>
    </row>
    <row r="47" spans="1:8" ht="12.75">
      <c r="A47" s="28"/>
      <c r="B47" s="29"/>
      <c r="F47" s="30"/>
      <c r="H47" s="31"/>
    </row>
    <row r="48" spans="1:9" ht="12.75">
      <c r="A48" s="10" t="s">
        <v>44</v>
      </c>
      <c r="B48" s="32"/>
      <c r="F48" s="33"/>
      <c r="H48" s="34"/>
      <c r="I48" s="35"/>
    </row>
    <row r="49" spans="1:9" ht="12.75">
      <c r="A49" s="10"/>
      <c r="B49" s="32"/>
      <c r="F49" s="33"/>
      <c r="H49" s="34"/>
      <c r="I49" s="35"/>
    </row>
    <row r="50" spans="1:9" ht="12.75">
      <c r="A50" s="10" t="s">
        <v>45</v>
      </c>
      <c r="B50" s="32"/>
      <c r="F50" s="33"/>
      <c r="H50" s="34"/>
      <c r="I50" s="35"/>
    </row>
    <row r="51" spans="1:9" ht="12.75">
      <c r="A51" s="10"/>
      <c r="B51" s="32"/>
      <c r="F51" s="33"/>
      <c r="H51" s="34"/>
      <c r="I51" s="35"/>
    </row>
    <row r="52" spans="1:9" ht="12.75">
      <c r="A52" s="10"/>
      <c r="B52" s="32"/>
      <c r="F52" s="33"/>
      <c r="H52" s="34"/>
      <c r="I52" s="35"/>
    </row>
    <row r="53" spans="1:9" ht="12.75">
      <c r="A53" s="107" t="s">
        <v>170</v>
      </c>
      <c r="B53" s="107"/>
      <c r="C53" s="107"/>
      <c r="D53" s="107"/>
      <c r="F53" s="33"/>
      <c r="H53" s="34"/>
      <c r="I53" s="35"/>
    </row>
    <row r="54" spans="1:9" ht="12.75">
      <c r="A54" s="107"/>
      <c r="B54" s="107"/>
      <c r="C54" s="107"/>
      <c r="D54" s="107"/>
      <c r="F54" s="33"/>
      <c r="H54" s="34"/>
      <c r="I54" s="35"/>
    </row>
    <row r="55" spans="1:9" ht="12.75">
      <c r="A55" s="107"/>
      <c r="B55" s="107"/>
      <c r="C55" s="107"/>
      <c r="D55" s="107"/>
      <c r="F55" s="33"/>
      <c r="H55" s="34"/>
      <c r="I55" s="35"/>
    </row>
    <row r="56" spans="1:9" ht="12.75">
      <c r="A56" s="10"/>
      <c r="B56" s="32"/>
      <c r="F56" s="33"/>
      <c r="H56" s="34"/>
      <c r="I56" s="35"/>
    </row>
    <row r="57" spans="1:9" ht="12.75">
      <c r="A57" s="107" t="s">
        <v>234</v>
      </c>
      <c r="B57" s="107"/>
      <c r="C57" s="107"/>
      <c r="D57" s="107"/>
      <c r="F57" s="33"/>
      <c r="H57" s="34"/>
      <c r="I57" s="35"/>
    </row>
    <row r="58" spans="1:9" ht="12.75">
      <c r="A58" s="107"/>
      <c r="B58" s="107"/>
      <c r="C58" s="107"/>
      <c r="D58" s="107"/>
      <c r="F58" s="33"/>
      <c r="H58" s="34"/>
      <c r="I58" s="35"/>
    </row>
    <row r="59" spans="1:9" ht="12.75">
      <c r="A59" s="107"/>
      <c r="B59" s="107"/>
      <c r="C59" s="107"/>
      <c r="D59" s="107"/>
      <c r="F59" s="33"/>
      <c r="H59" s="34"/>
      <c r="I59" s="35"/>
    </row>
    <row r="60" spans="1:9" ht="12.75">
      <c r="A60" s="93"/>
      <c r="B60" s="93"/>
      <c r="C60" s="93"/>
      <c r="D60" s="93"/>
      <c r="F60" s="33"/>
      <c r="H60" s="34"/>
      <c r="I60" s="35"/>
    </row>
    <row r="61" spans="1:9" ht="12.75">
      <c r="A61" s="10"/>
      <c r="B61" s="32"/>
      <c r="F61" s="33"/>
      <c r="H61" s="34"/>
      <c r="I61" s="35"/>
    </row>
    <row r="62" spans="1:9" ht="12.75">
      <c r="A62" s="107" t="s">
        <v>171</v>
      </c>
      <c r="B62" s="107"/>
      <c r="C62" s="107"/>
      <c r="D62" s="107"/>
      <c r="F62" s="33"/>
      <c r="H62" s="34"/>
      <c r="I62" s="35"/>
    </row>
    <row r="63" spans="1:9" ht="12.75">
      <c r="A63" s="107"/>
      <c r="B63" s="107"/>
      <c r="C63" s="107"/>
      <c r="D63" s="107"/>
      <c r="F63" s="33"/>
      <c r="H63" s="34"/>
      <c r="I63" s="35"/>
    </row>
    <row r="64" spans="1:9" ht="12.75">
      <c r="A64" s="107"/>
      <c r="B64" s="107"/>
      <c r="C64" s="107"/>
      <c r="D64" s="107"/>
      <c r="F64" s="33"/>
      <c r="H64" s="34"/>
      <c r="I64" s="35"/>
    </row>
    <row r="65" spans="1:9" ht="12.75">
      <c r="A65" s="107"/>
      <c r="B65" s="107"/>
      <c r="C65" s="107"/>
      <c r="D65" s="107"/>
      <c r="F65" s="33"/>
      <c r="H65" s="34"/>
      <c r="I65" s="35"/>
    </row>
    <row r="66" spans="1:9" ht="12.75">
      <c r="A66" s="107"/>
      <c r="B66" s="107"/>
      <c r="C66" s="107"/>
      <c r="D66" s="107"/>
      <c r="F66" s="33"/>
      <c r="H66" s="34"/>
      <c r="I66" s="35"/>
    </row>
    <row r="67" spans="1:9" ht="12.75">
      <c r="A67" s="107"/>
      <c r="B67" s="107"/>
      <c r="C67" s="107"/>
      <c r="D67" s="107"/>
      <c r="F67" s="33"/>
      <c r="H67" s="34"/>
      <c r="I67" s="35"/>
    </row>
    <row r="68" spans="1:9" ht="12.75">
      <c r="A68" s="93"/>
      <c r="B68" s="93"/>
      <c r="C68" s="93"/>
      <c r="D68" s="93"/>
      <c r="F68" s="33"/>
      <c r="H68" s="34"/>
      <c r="I68" s="35"/>
    </row>
    <row r="69" spans="1:9" ht="12.75">
      <c r="A69" s="107" t="s">
        <v>210</v>
      </c>
      <c r="B69" s="107"/>
      <c r="C69" s="107"/>
      <c r="D69" s="107"/>
      <c r="F69" s="33"/>
      <c r="H69" s="34"/>
      <c r="I69" s="35"/>
    </row>
    <row r="70" spans="1:9" ht="12.75">
      <c r="A70" s="107"/>
      <c r="B70" s="107"/>
      <c r="C70" s="107"/>
      <c r="D70" s="107"/>
      <c r="F70" s="33"/>
      <c r="H70" s="34"/>
      <c r="I70" s="35"/>
    </row>
    <row r="71" spans="1:4" ht="12.75">
      <c r="A71" s="107"/>
      <c r="B71" s="107"/>
      <c r="C71" s="107"/>
      <c r="D71" s="107"/>
    </row>
    <row r="72" spans="1:4" ht="12.75">
      <c r="A72" s="107"/>
      <c r="B72" s="107"/>
      <c r="C72" s="107"/>
      <c r="D72" s="107"/>
    </row>
  </sheetData>
  <mergeCells count="4">
    <mergeCell ref="A69:D72"/>
    <mergeCell ref="A53:D55"/>
    <mergeCell ref="A62:D67"/>
    <mergeCell ref="A57:D59"/>
  </mergeCells>
  <printOptions/>
  <pageMargins left="1" right="1" top="0.5" bottom="0.5" header="0.5" footer="0.5"/>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19" sqref="A19"/>
    </sheetView>
  </sheetViews>
  <sheetFormatPr defaultColWidth="9.140625" defaultRowHeight="12.75"/>
  <cols>
    <col min="1" max="1" width="30.00390625" style="5" customWidth="1"/>
    <col min="2" max="2" width="10.421875" style="10" customWidth="1"/>
    <col min="3" max="3" width="12.28125" style="10" customWidth="1"/>
    <col min="4" max="4" width="11.57421875" style="10" customWidth="1"/>
    <col min="5" max="5" width="11.421875" style="10" customWidth="1"/>
    <col min="6" max="6" width="9.421875" style="10" customWidth="1"/>
    <col min="7" max="16384" width="9.140625" style="5" customWidth="1"/>
  </cols>
  <sheetData>
    <row r="1" ht="12.75">
      <c r="A1" s="7" t="s">
        <v>132</v>
      </c>
    </row>
    <row r="2" ht="12.75">
      <c r="A2" s="8" t="s">
        <v>133</v>
      </c>
    </row>
    <row r="3" ht="12.75">
      <c r="A3" s="36"/>
    </row>
    <row r="5" ht="12.75">
      <c r="A5" s="9" t="s">
        <v>124</v>
      </c>
    </row>
    <row r="6" ht="12.75">
      <c r="A6" s="9" t="s">
        <v>192</v>
      </c>
    </row>
    <row r="7" ht="12.75">
      <c r="A7" s="9" t="s">
        <v>18</v>
      </c>
    </row>
    <row r="8" ht="12.75">
      <c r="A8" s="9"/>
    </row>
    <row r="9" spans="2:5" ht="12.75">
      <c r="B9" s="94"/>
      <c r="C9" s="17" t="s">
        <v>179</v>
      </c>
      <c r="D9" s="94"/>
      <c r="E9" s="17" t="s">
        <v>184</v>
      </c>
    </row>
    <row r="10" spans="2:7" ht="12.75">
      <c r="B10" s="11" t="s">
        <v>46</v>
      </c>
      <c r="C10" s="10" t="s">
        <v>174</v>
      </c>
      <c r="D10" s="11" t="s">
        <v>46</v>
      </c>
      <c r="E10" s="11" t="s">
        <v>63</v>
      </c>
      <c r="F10" s="10" t="s">
        <v>19</v>
      </c>
      <c r="G10" s="6"/>
    </row>
    <row r="11" spans="2:7" ht="12.75">
      <c r="B11" s="11" t="s">
        <v>34</v>
      </c>
      <c r="C11" s="10" t="s">
        <v>175</v>
      </c>
      <c r="D11" s="11" t="s">
        <v>176</v>
      </c>
      <c r="E11" s="11" t="s">
        <v>82</v>
      </c>
      <c r="F11" s="11" t="s">
        <v>15</v>
      </c>
      <c r="G11" s="6"/>
    </row>
    <row r="12" spans="2:7" ht="12.75">
      <c r="B12" s="11" t="s">
        <v>7</v>
      </c>
      <c r="C12" s="11" t="s">
        <v>7</v>
      </c>
      <c r="D12" s="11" t="s">
        <v>7</v>
      </c>
      <c r="E12" s="11" t="s">
        <v>7</v>
      </c>
      <c r="F12" s="11" t="s">
        <v>7</v>
      </c>
      <c r="G12" s="6"/>
    </row>
    <row r="13" spans="2:7" ht="12.75">
      <c r="B13" s="11"/>
      <c r="E13" s="11"/>
      <c r="F13" s="11"/>
      <c r="G13" s="6"/>
    </row>
    <row r="14" spans="1:6" ht="12.75">
      <c r="A14" s="5" t="s">
        <v>172</v>
      </c>
      <c r="B14" s="26" t="s">
        <v>43</v>
      </c>
      <c r="C14" s="10">
        <v>0</v>
      </c>
      <c r="D14" s="10">
        <v>0</v>
      </c>
      <c r="E14" s="10">
        <v>-7</v>
      </c>
      <c r="F14" s="26">
        <f>+E14</f>
        <v>-7</v>
      </c>
    </row>
    <row r="16" spans="1:6" ht="12.75">
      <c r="A16" s="5" t="s">
        <v>47</v>
      </c>
      <c r="B16" s="10">
        <v>23295</v>
      </c>
      <c r="C16" s="10">
        <v>3693</v>
      </c>
      <c r="D16" s="10">
        <v>403</v>
      </c>
      <c r="E16" s="10">
        <v>0</v>
      </c>
      <c r="F16" s="10">
        <f>SUM(B16:E16)</f>
        <v>27391</v>
      </c>
    </row>
    <row r="17" spans="1:6" ht="12.75">
      <c r="A17" s="5" t="s">
        <v>177</v>
      </c>
      <c r="B17" s="10">
        <v>7080</v>
      </c>
      <c r="C17" s="10">
        <v>0</v>
      </c>
      <c r="D17" s="10">
        <v>0</v>
      </c>
      <c r="E17" s="10">
        <v>0</v>
      </c>
      <c r="F17" s="10">
        <f>SUM(B17:E17)</f>
        <v>7080</v>
      </c>
    </row>
    <row r="18" spans="1:6" ht="12.75">
      <c r="A18" s="5" t="s">
        <v>178</v>
      </c>
      <c r="B18" s="12">
        <v>10125</v>
      </c>
      <c r="C18" s="10">
        <v>0</v>
      </c>
      <c r="D18" s="10">
        <v>5062</v>
      </c>
      <c r="E18" s="12">
        <v>0</v>
      </c>
      <c r="F18" s="12">
        <f>SUM(B18:E18)</f>
        <v>15187</v>
      </c>
    </row>
    <row r="19" spans="1:6" ht="12.75">
      <c r="A19" s="5" t="s">
        <v>218</v>
      </c>
      <c r="B19" s="12">
        <v>0</v>
      </c>
      <c r="C19" s="10">
        <v>0</v>
      </c>
      <c r="D19" s="10">
        <v>-1600</v>
      </c>
      <c r="E19" s="12">
        <v>0</v>
      </c>
      <c r="F19" s="12">
        <f>SUM(B19:E19)</f>
        <v>-1600</v>
      </c>
    </row>
    <row r="20" spans="1:6" ht="12.75">
      <c r="A20" s="5" t="s">
        <v>39</v>
      </c>
      <c r="B20" s="12">
        <v>0</v>
      </c>
      <c r="C20" s="10">
        <v>0</v>
      </c>
      <c r="D20" s="10">
        <v>0</v>
      </c>
      <c r="E20" s="12">
        <v>0</v>
      </c>
      <c r="F20" s="12">
        <v>0</v>
      </c>
    </row>
    <row r="22" spans="1:6" ht="13.5" thickBot="1">
      <c r="A22" s="37" t="s">
        <v>173</v>
      </c>
      <c r="B22" s="25">
        <f>SUM(B14:B21)</f>
        <v>40500</v>
      </c>
      <c r="C22" s="25">
        <f>SUM(C14:C21)</f>
        <v>3693</v>
      </c>
      <c r="D22" s="25">
        <f>SUM(D14:D21)</f>
        <v>3865</v>
      </c>
      <c r="E22" s="25">
        <f>SUM(E14:E21)</f>
        <v>-7</v>
      </c>
      <c r="F22" s="25">
        <f>SUM(F14:F21)</f>
        <v>48051</v>
      </c>
    </row>
    <row r="23" ht="13.5" thickTop="1"/>
    <row r="25" ht="12.75">
      <c r="A25" s="10" t="s">
        <v>44</v>
      </c>
    </row>
    <row r="26" ht="12.75">
      <c r="A26" s="10"/>
    </row>
    <row r="27" ht="12.75">
      <c r="A27" s="10" t="s">
        <v>45</v>
      </c>
    </row>
    <row r="28" ht="12.75">
      <c r="A28" s="10"/>
    </row>
    <row r="29" ht="12.75">
      <c r="A29" s="10"/>
    </row>
    <row r="30" spans="1:6" ht="12.75">
      <c r="A30" s="107" t="s">
        <v>191</v>
      </c>
      <c r="B30" s="107"/>
      <c r="C30" s="107"/>
      <c r="D30" s="107"/>
      <c r="E30" s="107"/>
      <c r="F30" s="107"/>
    </row>
    <row r="31" spans="1:6" ht="12.75">
      <c r="A31" s="107"/>
      <c r="B31" s="107"/>
      <c r="C31" s="107"/>
      <c r="D31" s="107"/>
      <c r="E31" s="107"/>
      <c r="F31" s="107"/>
    </row>
    <row r="32" spans="1:6" ht="12.75">
      <c r="A32" s="107"/>
      <c r="B32" s="107"/>
      <c r="C32" s="107"/>
      <c r="D32" s="107"/>
      <c r="E32" s="107"/>
      <c r="F32" s="107"/>
    </row>
    <row r="33" spans="1:6" ht="12.75">
      <c r="A33" s="107"/>
      <c r="B33" s="107"/>
      <c r="C33" s="107"/>
      <c r="D33" s="107"/>
      <c r="E33" s="107"/>
      <c r="F33" s="107"/>
    </row>
    <row r="34" spans="1:6" ht="15.75" customHeight="1">
      <c r="A34" s="48"/>
      <c r="B34" s="48"/>
      <c r="C34" s="48"/>
      <c r="D34" s="48"/>
      <c r="E34" s="48"/>
      <c r="F34" s="48"/>
    </row>
    <row r="35" spans="1:6" ht="12.75">
      <c r="A35" s="107" t="s">
        <v>181</v>
      </c>
      <c r="B35" s="107"/>
      <c r="C35" s="107"/>
      <c r="D35" s="107"/>
      <c r="E35" s="107"/>
      <c r="F35" s="107"/>
    </row>
    <row r="36" spans="1:6" ht="12.75">
      <c r="A36" s="107"/>
      <c r="B36" s="107"/>
      <c r="C36" s="107"/>
      <c r="D36" s="107"/>
      <c r="E36" s="107"/>
      <c r="F36" s="107"/>
    </row>
    <row r="37" spans="1:6" ht="12.75">
      <c r="A37" s="107"/>
      <c r="B37" s="107"/>
      <c r="C37" s="107"/>
      <c r="D37" s="107"/>
      <c r="E37" s="107"/>
      <c r="F37" s="107"/>
    </row>
    <row r="38" spans="1:6" ht="12.75">
      <c r="A38" s="93"/>
      <c r="B38" s="93"/>
      <c r="C38" s="93"/>
      <c r="D38" s="93"/>
      <c r="E38" s="93"/>
      <c r="F38" s="93"/>
    </row>
    <row r="39" spans="1:6" ht="12.75">
      <c r="A39" s="107" t="s">
        <v>211</v>
      </c>
      <c r="B39" s="107"/>
      <c r="C39" s="107"/>
      <c r="D39" s="107"/>
      <c r="E39" s="107"/>
      <c r="F39" s="107"/>
    </row>
    <row r="40" spans="1:6" ht="12.75">
      <c r="A40" s="107"/>
      <c r="B40" s="107"/>
      <c r="C40" s="107"/>
      <c r="D40" s="107"/>
      <c r="E40" s="107"/>
      <c r="F40" s="107"/>
    </row>
    <row r="41" spans="1:6" ht="12.75">
      <c r="A41" s="107"/>
      <c r="B41" s="107"/>
      <c r="C41" s="107"/>
      <c r="D41" s="107"/>
      <c r="E41" s="107"/>
      <c r="F41" s="107"/>
    </row>
    <row r="42" spans="1:6" ht="12.75">
      <c r="A42" s="48"/>
      <c r="B42" s="48"/>
      <c r="C42" s="48"/>
      <c r="D42" s="48"/>
      <c r="E42" s="48"/>
      <c r="F42" s="48"/>
    </row>
    <row r="43" ht="12.75">
      <c r="A43" s="10"/>
    </row>
  </sheetData>
  <mergeCells count="3">
    <mergeCell ref="A30:F33"/>
    <mergeCell ref="A35:F37"/>
    <mergeCell ref="A39:F41"/>
  </mergeCells>
  <printOptions horizontalCentered="1"/>
  <pageMargins left="1" right="1" top="0.5" bottom="0.5" header="0.5" footer="0.5"/>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H46"/>
  <sheetViews>
    <sheetView workbookViewId="0" topLeftCell="A6">
      <selection activeCell="C27" sqref="C27"/>
    </sheetView>
  </sheetViews>
  <sheetFormatPr defaultColWidth="9.140625" defaultRowHeight="12.75"/>
  <cols>
    <col min="1" max="1" width="42.00390625" style="5" customWidth="1"/>
    <col min="2" max="2" width="3.421875" style="5" customWidth="1"/>
    <col min="3" max="3" width="14.57421875" style="2" bestFit="1" customWidth="1"/>
    <col min="4" max="4" width="1.7109375" style="5" customWidth="1"/>
    <col min="5" max="5" width="12.8515625" style="5" customWidth="1"/>
    <col min="6" max="16384" width="9.140625" style="5" customWidth="1"/>
  </cols>
  <sheetData>
    <row r="1" ht="12.75">
      <c r="A1" s="7" t="s">
        <v>132</v>
      </c>
    </row>
    <row r="2" ht="12.75">
      <c r="A2" s="8" t="s">
        <v>133</v>
      </c>
    </row>
    <row r="3" ht="12.75">
      <c r="A3" s="36"/>
    </row>
    <row r="5" ht="12.75">
      <c r="A5" s="9" t="s">
        <v>125</v>
      </c>
    </row>
    <row r="6" ht="12.75">
      <c r="A6" s="9" t="s">
        <v>192</v>
      </c>
    </row>
    <row r="7" spans="1:3" ht="12.75">
      <c r="A7" s="9" t="s">
        <v>18</v>
      </c>
      <c r="C7" s="38"/>
    </row>
    <row r="8" spans="1:5" ht="12.75">
      <c r="A8" s="9"/>
      <c r="C8" s="39"/>
      <c r="E8" s="6"/>
    </row>
    <row r="9" spans="1:5" ht="12.75">
      <c r="A9" s="9"/>
      <c r="C9" s="6" t="s">
        <v>19</v>
      </c>
      <c r="E9" s="6" t="s">
        <v>19</v>
      </c>
    </row>
    <row r="10" spans="1:5" ht="12.75">
      <c r="A10" s="9"/>
      <c r="C10" s="6" t="s">
        <v>204</v>
      </c>
      <c r="D10" s="6"/>
      <c r="E10" s="6" t="s">
        <v>204</v>
      </c>
    </row>
    <row r="11" spans="1:5" ht="12.75">
      <c r="A11" s="9"/>
      <c r="C11" s="6" t="s">
        <v>48</v>
      </c>
      <c r="E11" s="6" t="s">
        <v>48</v>
      </c>
    </row>
    <row r="12" spans="1:5" ht="12.75">
      <c r="A12" s="9"/>
      <c r="B12" s="9"/>
      <c r="C12" s="44" t="s">
        <v>137</v>
      </c>
      <c r="D12" s="44"/>
      <c r="E12" s="44" t="s">
        <v>180</v>
      </c>
    </row>
    <row r="13" spans="1:5" ht="12.75">
      <c r="A13" s="9"/>
      <c r="C13" s="39" t="s">
        <v>7</v>
      </c>
      <c r="D13" s="39"/>
      <c r="E13" s="39" t="s">
        <v>7</v>
      </c>
    </row>
    <row r="14" spans="1:3" ht="12.75">
      <c r="A14" s="9"/>
      <c r="C14" s="38"/>
    </row>
    <row r="15" spans="1:5" ht="12.75">
      <c r="A15" s="9" t="s">
        <v>65</v>
      </c>
      <c r="C15" s="2">
        <v>9273</v>
      </c>
      <c r="D15" s="10"/>
      <c r="E15" s="57" t="s">
        <v>80</v>
      </c>
    </row>
    <row r="16" spans="1:5" ht="12.75">
      <c r="A16" s="9"/>
      <c r="D16" s="10"/>
      <c r="E16" s="2"/>
    </row>
    <row r="17" spans="1:5" ht="12.75">
      <c r="A17" s="9" t="s">
        <v>61</v>
      </c>
      <c r="C17" s="2">
        <v>-2674</v>
      </c>
      <c r="D17" s="10"/>
      <c r="E17" s="57" t="s">
        <v>80</v>
      </c>
    </row>
    <row r="18" spans="3:5" ht="12.75">
      <c r="C18" s="3"/>
      <c r="D18" s="10"/>
      <c r="E18" s="2"/>
    </row>
    <row r="19" spans="1:5" ht="12.75">
      <c r="A19" s="9" t="s">
        <v>66</v>
      </c>
      <c r="C19" s="3">
        <f>20667-1589</f>
        <v>19078</v>
      </c>
      <c r="D19" s="10"/>
      <c r="E19" s="57" t="s">
        <v>80</v>
      </c>
    </row>
    <row r="20" spans="3:5" ht="12.75">
      <c r="C20" s="46"/>
      <c r="D20" s="10"/>
      <c r="E20" s="46"/>
    </row>
    <row r="21" spans="1:5" ht="12.75">
      <c r="A21" s="5" t="s">
        <v>72</v>
      </c>
      <c r="C21" s="3">
        <f>C15+C17+C19</f>
        <v>25677</v>
      </c>
      <c r="D21" s="10"/>
      <c r="E21" s="1" t="s">
        <v>80</v>
      </c>
    </row>
    <row r="22" spans="3:5" ht="12.75">
      <c r="C22" s="3"/>
      <c r="D22" s="10"/>
      <c r="E22" s="3"/>
    </row>
    <row r="23" spans="1:5" ht="12.75">
      <c r="A23" s="9" t="s">
        <v>206</v>
      </c>
      <c r="C23" s="3">
        <v>-4285</v>
      </c>
      <c r="D23" s="10"/>
      <c r="E23" s="57" t="s">
        <v>80</v>
      </c>
    </row>
    <row r="24" spans="3:5" ht="12.75">
      <c r="C24" s="3"/>
      <c r="D24" s="10"/>
      <c r="E24" s="3"/>
    </row>
    <row r="25" spans="1:5" ht="13.5" thickBot="1">
      <c r="A25" s="9" t="s">
        <v>207</v>
      </c>
      <c r="C25" s="47">
        <f>SUM(C21:C24)</f>
        <v>21392</v>
      </c>
      <c r="D25" s="10"/>
      <c r="E25" s="59" t="s">
        <v>80</v>
      </c>
    </row>
    <row r="26" spans="3:5" ht="13.5" thickTop="1">
      <c r="C26" s="45"/>
      <c r="E26" s="12"/>
    </row>
    <row r="27" spans="1:5" ht="12.75">
      <c r="A27" s="5" t="s">
        <v>81</v>
      </c>
      <c r="C27" s="45"/>
      <c r="E27" s="12"/>
    </row>
    <row r="28" spans="3:5" ht="12.75">
      <c r="C28" s="45"/>
      <c r="E28" s="12"/>
    </row>
    <row r="29" ht="12.75">
      <c r="A29" s="10"/>
    </row>
    <row r="31" spans="1:5" ht="12.75">
      <c r="A31" s="108" t="s">
        <v>182</v>
      </c>
      <c r="B31" s="108"/>
      <c r="C31" s="108"/>
      <c r="D31" s="108"/>
      <c r="E31" s="108"/>
    </row>
    <row r="32" spans="1:5" ht="12.75">
      <c r="A32" s="108"/>
      <c r="B32" s="108"/>
      <c r="C32" s="108"/>
      <c r="D32" s="108"/>
      <c r="E32" s="108"/>
    </row>
    <row r="33" spans="1:5" ht="12.75">
      <c r="A33" s="95"/>
      <c r="B33" s="95"/>
      <c r="C33" s="95"/>
      <c r="D33" s="95"/>
      <c r="E33" s="95"/>
    </row>
    <row r="34" spans="1:5" ht="12.75">
      <c r="A34" s="108" t="s">
        <v>205</v>
      </c>
      <c r="B34" s="108"/>
      <c r="C34" s="108"/>
      <c r="D34" s="108"/>
      <c r="E34" s="108"/>
    </row>
    <row r="35" spans="1:5" ht="12.75">
      <c r="A35" s="108"/>
      <c r="B35" s="108"/>
      <c r="C35" s="108"/>
      <c r="D35" s="108"/>
      <c r="E35" s="108"/>
    </row>
    <row r="36" spans="1:5" ht="12.75">
      <c r="A36" s="108"/>
      <c r="B36" s="108"/>
      <c r="C36" s="108"/>
      <c r="D36" s="108"/>
      <c r="E36" s="108"/>
    </row>
    <row r="37" spans="1:5" ht="12.75">
      <c r="A37" s="108"/>
      <c r="B37" s="108"/>
      <c r="C37" s="108"/>
      <c r="D37" s="108"/>
      <c r="E37" s="108"/>
    </row>
    <row r="38" spans="1:5" ht="12.75">
      <c r="A38" s="95"/>
      <c r="B38" s="95"/>
      <c r="C38" s="95"/>
      <c r="D38" s="95"/>
      <c r="E38" s="95"/>
    </row>
    <row r="39" spans="1:5" ht="12.75">
      <c r="A39" s="108" t="s">
        <v>181</v>
      </c>
      <c r="B39" s="108"/>
      <c r="C39" s="108"/>
      <c r="D39" s="108"/>
      <c r="E39" s="108"/>
    </row>
    <row r="40" spans="1:5" ht="12.75">
      <c r="A40" s="108"/>
      <c r="B40" s="108"/>
      <c r="C40" s="108"/>
      <c r="D40" s="108"/>
      <c r="E40" s="108"/>
    </row>
    <row r="41" spans="1:5" ht="12.75">
      <c r="A41" s="108"/>
      <c r="B41" s="108"/>
      <c r="C41" s="108"/>
      <c r="D41" s="108"/>
      <c r="E41" s="108"/>
    </row>
    <row r="42" spans="1:5" ht="12.75">
      <c r="A42" s="95"/>
      <c r="B42" s="95"/>
      <c r="C42" s="95"/>
      <c r="D42" s="95"/>
      <c r="E42" s="95"/>
    </row>
    <row r="43" spans="1:5" ht="12.75">
      <c r="A43" s="108" t="s">
        <v>214</v>
      </c>
      <c r="B43" s="108"/>
      <c r="C43" s="108"/>
      <c r="D43" s="108"/>
      <c r="E43" s="108"/>
    </row>
    <row r="44" spans="1:5" ht="12.75">
      <c r="A44" s="108"/>
      <c r="B44" s="108"/>
      <c r="C44" s="108"/>
      <c r="D44" s="108"/>
      <c r="E44" s="108"/>
    </row>
    <row r="45" spans="1:8" ht="12.75">
      <c r="A45" s="108"/>
      <c r="B45" s="108"/>
      <c r="C45" s="108"/>
      <c r="D45" s="108"/>
      <c r="E45" s="108"/>
      <c r="F45" s="6"/>
      <c r="H45" s="6"/>
    </row>
    <row r="46" spans="1:8" ht="12.75">
      <c r="A46" s="108"/>
      <c r="B46" s="108"/>
      <c r="C46" s="108"/>
      <c r="D46" s="108"/>
      <c r="E46" s="108"/>
      <c r="F46" s="6"/>
      <c r="H46" s="6"/>
    </row>
  </sheetData>
  <mergeCells count="4">
    <mergeCell ref="A31:E32"/>
    <mergeCell ref="A34:E37"/>
    <mergeCell ref="A39:E41"/>
    <mergeCell ref="A43:E46"/>
  </mergeCells>
  <printOptions/>
  <pageMargins left="1" right="1" top="0.5" bottom="0.5" header="0.5" footer="0.5"/>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dimension ref="A1:K306"/>
  <sheetViews>
    <sheetView tabSelected="1" workbookViewId="0" topLeftCell="A206">
      <selection activeCell="A227" sqref="A227"/>
    </sheetView>
  </sheetViews>
  <sheetFormatPr defaultColWidth="9.140625" defaultRowHeight="12.75"/>
  <cols>
    <col min="1" max="1" width="5.421875" style="60" customWidth="1"/>
    <col min="2" max="2" width="11.57421875" style="38" customWidth="1"/>
    <col min="3" max="3" width="14.7109375" style="38" customWidth="1"/>
    <col min="4" max="4" width="12.28125" style="38" customWidth="1"/>
    <col min="5" max="5" width="12.8515625" style="38" customWidth="1"/>
    <col min="6" max="6" width="16.57421875" style="38" customWidth="1"/>
    <col min="7" max="7" width="9.28125" style="38" customWidth="1"/>
    <col min="8" max="8" width="13.00390625" style="38" customWidth="1"/>
    <col min="9" max="9" width="13.28125" style="38" customWidth="1"/>
    <col min="10" max="10" width="9.28125" style="38" bestFit="1" customWidth="1"/>
    <col min="11" max="16384" width="9.140625" style="38" customWidth="1"/>
  </cols>
  <sheetData>
    <row r="1" ht="12.75">
      <c r="A1" s="68" t="s">
        <v>132</v>
      </c>
    </row>
    <row r="2" ht="12.75">
      <c r="A2" s="69" t="s">
        <v>133</v>
      </c>
    </row>
    <row r="3" ht="12.75">
      <c r="A3" s="70"/>
    </row>
    <row r="4" ht="12.75">
      <c r="A4" s="60" t="s">
        <v>83</v>
      </c>
    </row>
    <row r="5" ht="6.75" customHeight="1"/>
    <row r="6" ht="12.75">
      <c r="A6" s="60" t="s">
        <v>84</v>
      </c>
    </row>
    <row r="8" spans="1:2" ht="12.75">
      <c r="A8" s="71" t="s">
        <v>85</v>
      </c>
      <c r="B8" s="40" t="s">
        <v>86</v>
      </c>
    </row>
    <row r="10" spans="2:9" ht="12.75">
      <c r="B10" s="110" t="s">
        <v>219</v>
      </c>
      <c r="C10" s="110"/>
      <c r="D10" s="110"/>
      <c r="E10" s="110"/>
      <c r="F10" s="110"/>
      <c r="G10" s="110"/>
      <c r="H10" s="110"/>
      <c r="I10" s="110"/>
    </row>
    <row r="11" spans="2:9" ht="12.75">
      <c r="B11" s="110"/>
      <c r="C11" s="110"/>
      <c r="D11" s="110"/>
      <c r="E11" s="110"/>
      <c r="F11" s="110"/>
      <c r="G11" s="110"/>
      <c r="H11" s="110"/>
      <c r="I11" s="110"/>
    </row>
    <row r="12" spans="2:9" ht="12.75">
      <c r="B12" s="72"/>
      <c r="C12" s="72"/>
      <c r="D12" s="72"/>
      <c r="E12" s="72"/>
      <c r="F12" s="72"/>
      <c r="G12" s="72"/>
      <c r="H12" s="72"/>
      <c r="I12" s="72"/>
    </row>
    <row r="13" spans="2:9" ht="12.75">
      <c r="B13" s="110" t="s">
        <v>134</v>
      </c>
      <c r="C13" s="110"/>
      <c r="D13" s="110"/>
      <c r="E13" s="110"/>
      <c r="F13" s="110"/>
      <c r="G13" s="110"/>
      <c r="H13" s="110"/>
      <c r="I13" s="110"/>
    </row>
    <row r="14" spans="2:11" ht="12.75">
      <c r="B14" s="110"/>
      <c r="C14" s="110"/>
      <c r="D14" s="110"/>
      <c r="E14" s="110"/>
      <c r="F14" s="110"/>
      <c r="G14" s="110"/>
      <c r="H14" s="110"/>
      <c r="I14" s="110"/>
      <c r="K14" s="73"/>
    </row>
    <row r="15" spans="2:9" ht="12.75">
      <c r="B15" s="72"/>
      <c r="C15" s="72"/>
      <c r="D15" s="72"/>
      <c r="E15" s="72"/>
      <c r="F15" s="72"/>
      <c r="G15" s="72"/>
      <c r="H15" s="72"/>
      <c r="I15" s="72"/>
    </row>
    <row r="16" spans="2:9" ht="12.75" customHeight="1">
      <c r="B16" s="110" t="s">
        <v>220</v>
      </c>
      <c r="C16" s="110"/>
      <c r="D16" s="110"/>
      <c r="E16" s="110"/>
      <c r="F16" s="110"/>
      <c r="G16" s="110"/>
      <c r="H16" s="110"/>
      <c r="I16" s="110"/>
    </row>
    <row r="17" spans="2:9" ht="12.75">
      <c r="B17" s="110"/>
      <c r="C17" s="110"/>
      <c r="D17" s="110"/>
      <c r="E17" s="110"/>
      <c r="F17" s="110"/>
      <c r="G17" s="110"/>
      <c r="H17" s="110"/>
      <c r="I17" s="110"/>
    </row>
    <row r="18" spans="2:9" ht="12.75">
      <c r="B18" s="110"/>
      <c r="C18" s="110"/>
      <c r="D18" s="110"/>
      <c r="E18" s="110"/>
      <c r="F18" s="110"/>
      <c r="G18" s="110"/>
      <c r="H18" s="110"/>
      <c r="I18" s="110"/>
    </row>
    <row r="19" spans="2:9" ht="12.75">
      <c r="B19" s="110"/>
      <c r="C19" s="110"/>
      <c r="D19" s="110"/>
      <c r="E19" s="110"/>
      <c r="F19" s="110"/>
      <c r="G19" s="110"/>
      <c r="H19" s="110"/>
      <c r="I19" s="110"/>
    </row>
    <row r="20" spans="2:9" ht="12.75">
      <c r="B20" s="66"/>
      <c r="C20" s="66"/>
      <c r="D20" s="66"/>
      <c r="E20" s="66"/>
      <c r="F20" s="66"/>
      <c r="G20" s="66"/>
      <c r="H20" s="66"/>
      <c r="I20" s="66"/>
    </row>
    <row r="21" spans="2:9" ht="12.75" customHeight="1">
      <c r="B21" s="110" t="s">
        <v>126</v>
      </c>
      <c r="C21" s="110"/>
      <c r="D21" s="110"/>
      <c r="E21" s="110"/>
      <c r="F21" s="110"/>
      <c r="G21" s="110"/>
      <c r="H21" s="110"/>
      <c r="I21" s="110"/>
    </row>
    <row r="22" spans="2:9" ht="12.75">
      <c r="B22" s="110"/>
      <c r="C22" s="110"/>
      <c r="D22" s="110"/>
      <c r="E22" s="110"/>
      <c r="F22" s="110"/>
      <c r="G22" s="110"/>
      <c r="H22" s="110"/>
      <c r="I22" s="110"/>
    </row>
    <row r="23" spans="2:9" ht="12.75">
      <c r="B23" s="66"/>
      <c r="C23" s="66"/>
      <c r="D23" s="66"/>
      <c r="E23" s="66"/>
      <c r="F23" s="66"/>
      <c r="G23" s="66"/>
      <c r="H23" s="66"/>
      <c r="I23" s="66"/>
    </row>
    <row r="25" spans="1:2" ht="12.75">
      <c r="A25" s="71" t="s">
        <v>87</v>
      </c>
      <c r="B25" s="40" t="s">
        <v>88</v>
      </c>
    </row>
    <row r="27" spans="2:9" ht="12.75">
      <c r="B27" s="110" t="s">
        <v>221</v>
      </c>
      <c r="C27" s="110"/>
      <c r="D27" s="110"/>
      <c r="E27" s="110"/>
      <c r="F27" s="110"/>
      <c r="G27" s="110"/>
      <c r="H27" s="110"/>
      <c r="I27" s="110"/>
    </row>
    <row r="28" spans="2:9" ht="12.75">
      <c r="B28" s="110"/>
      <c r="C28" s="110"/>
      <c r="D28" s="110"/>
      <c r="E28" s="110"/>
      <c r="F28" s="110"/>
      <c r="G28" s="110"/>
      <c r="H28" s="110"/>
      <c r="I28" s="110"/>
    </row>
    <row r="29" spans="2:9" ht="12.75">
      <c r="B29" s="66"/>
      <c r="C29" s="66"/>
      <c r="D29" s="66"/>
      <c r="E29" s="66"/>
      <c r="F29" s="66"/>
      <c r="G29" s="66"/>
      <c r="H29" s="66"/>
      <c r="I29" s="66"/>
    </row>
    <row r="30" spans="2:9" ht="12.75">
      <c r="B30" s="110" t="s">
        <v>215</v>
      </c>
      <c r="C30" s="110"/>
      <c r="D30" s="110"/>
      <c r="E30" s="110"/>
      <c r="F30" s="110"/>
      <c r="G30" s="110"/>
      <c r="H30" s="110"/>
      <c r="I30" s="110"/>
    </row>
    <row r="31" spans="2:9" ht="12.75">
      <c r="B31" s="110"/>
      <c r="C31" s="110"/>
      <c r="D31" s="110"/>
      <c r="E31" s="110"/>
      <c r="F31" s="110"/>
      <c r="G31" s="110"/>
      <c r="H31" s="110"/>
      <c r="I31" s="110"/>
    </row>
    <row r="32" spans="2:9" ht="12.75">
      <c r="B32" s="66"/>
      <c r="C32" s="66"/>
      <c r="D32" s="66"/>
      <c r="E32" s="66"/>
      <c r="F32" s="66"/>
      <c r="G32" s="66"/>
      <c r="H32" s="66"/>
      <c r="I32" s="66"/>
    </row>
    <row r="34" spans="1:2" ht="12.75">
      <c r="A34" s="71" t="s">
        <v>89</v>
      </c>
      <c r="B34" s="40" t="s">
        <v>135</v>
      </c>
    </row>
    <row r="35" spans="1:2" ht="12.75">
      <c r="A35" s="71"/>
      <c r="B35" s="40"/>
    </row>
    <row r="36" spans="1:9" ht="12.75">
      <c r="A36" s="71"/>
      <c r="B36" s="109" t="s">
        <v>222</v>
      </c>
      <c r="C36" s="109"/>
      <c r="D36" s="109"/>
      <c r="E36" s="109"/>
      <c r="F36" s="109"/>
      <c r="G36" s="109"/>
      <c r="H36" s="109"/>
      <c r="I36" s="109"/>
    </row>
    <row r="37" spans="1:9" ht="12.75">
      <c r="A37" s="71"/>
      <c r="B37" s="109"/>
      <c r="C37" s="109"/>
      <c r="D37" s="109"/>
      <c r="E37" s="109"/>
      <c r="F37" s="109"/>
      <c r="G37" s="109"/>
      <c r="H37" s="109"/>
      <c r="I37" s="109"/>
    </row>
    <row r="38" spans="1:9" ht="12.75">
      <c r="A38" s="71"/>
      <c r="B38" s="84"/>
      <c r="C38" s="84"/>
      <c r="D38" s="84"/>
      <c r="E38" s="84"/>
      <c r="F38" s="84"/>
      <c r="G38" s="84"/>
      <c r="H38" s="84"/>
      <c r="I38" s="84"/>
    </row>
    <row r="40" spans="1:2" ht="12.75">
      <c r="A40" s="71" t="s">
        <v>90</v>
      </c>
      <c r="B40" s="40" t="s">
        <v>136</v>
      </c>
    </row>
    <row r="42" spans="2:9" ht="12.75">
      <c r="B42" s="111" t="s">
        <v>154</v>
      </c>
      <c r="C42" s="111"/>
      <c r="D42" s="111"/>
      <c r="E42" s="111"/>
      <c r="F42" s="111"/>
      <c r="G42" s="111"/>
      <c r="H42" s="111"/>
      <c r="I42" s="111"/>
    </row>
    <row r="43" spans="2:9" ht="12.75">
      <c r="B43" s="111"/>
      <c r="C43" s="111"/>
      <c r="D43" s="111"/>
      <c r="E43" s="111"/>
      <c r="F43" s="111"/>
      <c r="G43" s="111"/>
      <c r="H43" s="111"/>
      <c r="I43" s="111"/>
    </row>
    <row r="44" spans="2:9" ht="12.75">
      <c r="B44" s="66"/>
      <c r="C44" s="66"/>
      <c r="D44" s="66"/>
      <c r="E44" s="66"/>
      <c r="F44" s="66"/>
      <c r="G44" s="66"/>
      <c r="H44" s="66"/>
      <c r="I44" s="66"/>
    </row>
    <row r="46" spans="1:2" ht="12.75">
      <c r="A46" s="71" t="s">
        <v>91</v>
      </c>
      <c r="B46" s="40" t="s">
        <v>119</v>
      </c>
    </row>
    <row r="48" spans="2:9" ht="12.75">
      <c r="B48" s="109" t="s">
        <v>223</v>
      </c>
      <c r="C48" s="109"/>
      <c r="D48" s="109"/>
      <c r="E48" s="109"/>
      <c r="F48" s="109"/>
      <c r="G48" s="109"/>
      <c r="H48" s="109"/>
      <c r="I48" s="109"/>
    </row>
    <row r="49" spans="2:9" ht="12.75">
      <c r="B49" s="109"/>
      <c r="C49" s="109"/>
      <c r="D49" s="109"/>
      <c r="E49" s="109"/>
      <c r="F49" s="109"/>
      <c r="G49" s="109"/>
      <c r="H49" s="109"/>
      <c r="I49" s="109"/>
    </row>
    <row r="52" spans="1:2" ht="12.75">
      <c r="A52" s="71" t="s">
        <v>92</v>
      </c>
      <c r="B52" s="40" t="s">
        <v>122</v>
      </c>
    </row>
    <row r="54" spans="2:9" ht="12.75">
      <c r="B54" s="111" t="s">
        <v>155</v>
      </c>
      <c r="C54" s="111"/>
      <c r="D54" s="111"/>
      <c r="E54" s="111"/>
      <c r="F54" s="111"/>
      <c r="G54" s="111"/>
      <c r="H54" s="111"/>
      <c r="I54" s="111"/>
    </row>
    <row r="55" spans="2:9" ht="12.75">
      <c r="B55" s="111"/>
      <c r="C55" s="111"/>
      <c r="D55" s="111"/>
      <c r="E55" s="111"/>
      <c r="F55" s="111"/>
      <c r="G55" s="111"/>
      <c r="H55" s="111"/>
      <c r="I55" s="111"/>
    </row>
    <row r="56" spans="2:9" ht="12.75">
      <c r="B56" s="66"/>
      <c r="C56" s="66"/>
      <c r="D56" s="66"/>
      <c r="E56" s="66"/>
      <c r="F56" s="66"/>
      <c r="G56" s="66"/>
      <c r="H56" s="66"/>
      <c r="I56" s="66"/>
    </row>
    <row r="58" spans="1:2" ht="12.75">
      <c r="A58" s="71" t="s">
        <v>93</v>
      </c>
      <c r="B58" s="40" t="s">
        <v>157</v>
      </c>
    </row>
    <row r="60" ht="12.75">
      <c r="B60" s="38" t="s">
        <v>158</v>
      </c>
    </row>
    <row r="63" spans="1:2" ht="12.75">
      <c r="A63" s="71" t="s">
        <v>94</v>
      </c>
      <c r="B63" s="40" t="s">
        <v>33</v>
      </c>
    </row>
    <row r="64" spans="1:2" ht="12.75">
      <c r="A64" s="71"/>
      <c r="B64" s="40"/>
    </row>
    <row r="65" spans="2:9" ht="12.75">
      <c r="B65" s="115" t="s">
        <v>224</v>
      </c>
      <c r="C65" s="115"/>
      <c r="D65" s="115"/>
      <c r="E65" s="115"/>
      <c r="F65" s="115"/>
      <c r="G65" s="115"/>
      <c r="H65" s="115"/>
      <c r="I65" s="115"/>
    </row>
    <row r="66" spans="2:9" ht="12.75">
      <c r="B66" s="115"/>
      <c r="C66" s="115"/>
      <c r="D66" s="115"/>
      <c r="E66" s="115"/>
      <c r="F66" s="115"/>
      <c r="G66" s="115"/>
      <c r="H66" s="115"/>
      <c r="I66" s="115"/>
    </row>
    <row r="67" spans="2:9" ht="12.75">
      <c r="B67" s="115"/>
      <c r="C67" s="115"/>
      <c r="D67" s="115"/>
      <c r="E67" s="115"/>
      <c r="F67" s="115"/>
      <c r="G67" s="115"/>
      <c r="H67" s="115"/>
      <c r="I67" s="115"/>
    </row>
    <row r="68" spans="4:9" ht="12.75">
      <c r="D68" s="2"/>
      <c r="E68" s="1"/>
      <c r="F68" s="1"/>
      <c r="G68" s="1"/>
      <c r="H68" s="1"/>
      <c r="I68" s="1"/>
    </row>
    <row r="69" spans="1:6" ht="12.75">
      <c r="A69" s="71" t="s">
        <v>95</v>
      </c>
      <c r="B69" s="40" t="s">
        <v>49</v>
      </c>
      <c r="F69" s="74"/>
    </row>
    <row r="71" spans="2:9" ht="12.75">
      <c r="B71" s="111" t="s">
        <v>156</v>
      </c>
      <c r="C71" s="111"/>
      <c r="D71" s="111"/>
      <c r="E71" s="111"/>
      <c r="F71" s="111"/>
      <c r="G71" s="111"/>
      <c r="H71" s="111"/>
      <c r="I71" s="111"/>
    </row>
    <row r="72" spans="2:9" ht="13.5" customHeight="1">
      <c r="B72" s="111"/>
      <c r="C72" s="111"/>
      <c r="D72" s="111"/>
      <c r="E72" s="111"/>
      <c r="F72" s="111"/>
      <c r="G72" s="111"/>
      <c r="H72" s="111"/>
      <c r="I72" s="111"/>
    </row>
    <row r="73" spans="2:9" ht="13.5" customHeight="1">
      <c r="B73" s="66"/>
      <c r="C73" s="66"/>
      <c r="D73" s="66"/>
      <c r="E73" s="66"/>
      <c r="F73" s="66"/>
      <c r="G73" s="66"/>
      <c r="H73" s="66"/>
      <c r="I73" s="66"/>
    </row>
    <row r="75" spans="1:2" ht="12.75">
      <c r="A75" s="71" t="s">
        <v>96</v>
      </c>
      <c r="B75" s="40" t="s">
        <v>50</v>
      </c>
    </row>
    <row r="77" spans="2:9" ht="12.75">
      <c r="B77" s="111" t="s">
        <v>79</v>
      </c>
      <c r="C77" s="111"/>
      <c r="D77" s="111"/>
      <c r="E77" s="111"/>
      <c r="F77" s="111"/>
      <c r="G77" s="111"/>
      <c r="H77" s="111"/>
      <c r="I77" s="111"/>
    </row>
    <row r="78" spans="2:9" ht="12.75">
      <c r="B78" s="111"/>
      <c r="C78" s="111"/>
      <c r="D78" s="111"/>
      <c r="E78" s="111"/>
      <c r="F78" s="111"/>
      <c r="G78" s="111"/>
      <c r="H78" s="111"/>
      <c r="I78" s="111"/>
    </row>
    <row r="80" ht="12.75">
      <c r="B80" s="38" t="s">
        <v>225</v>
      </c>
    </row>
    <row r="82" spans="2:9" ht="12.75">
      <c r="B82" s="113" t="s">
        <v>235</v>
      </c>
      <c r="C82" s="113"/>
      <c r="D82" s="113"/>
      <c r="E82" s="113"/>
      <c r="F82" s="113"/>
      <c r="G82" s="113"/>
      <c r="H82" s="113"/>
      <c r="I82" s="113"/>
    </row>
    <row r="83" spans="2:9" ht="12.75">
      <c r="B83" s="113"/>
      <c r="C83" s="113"/>
      <c r="D83" s="113"/>
      <c r="E83" s="113"/>
      <c r="F83" s="113"/>
      <c r="G83" s="113"/>
      <c r="H83" s="113"/>
      <c r="I83" s="113"/>
    </row>
    <row r="84" spans="2:9" ht="12.75">
      <c r="B84" s="113"/>
      <c r="C84" s="113"/>
      <c r="D84" s="113"/>
      <c r="E84" s="113"/>
      <c r="F84" s="113"/>
      <c r="G84" s="113"/>
      <c r="H84" s="113"/>
      <c r="I84" s="113"/>
    </row>
    <row r="86" spans="2:9" ht="12.75" customHeight="1">
      <c r="B86" s="113" t="s">
        <v>226</v>
      </c>
      <c r="C86" s="113"/>
      <c r="D86" s="113"/>
      <c r="E86" s="113"/>
      <c r="F86" s="113"/>
      <c r="G86" s="113"/>
      <c r="H86" s="113"/>
      <c r="I86" s="113"/>
    </row>
    <row r="87" spans="2:9" ht="12.75">
      <c r="B87" s="113"/>
      <c r="C87" s="113"/>
      <c r="D87" s="113"/>
      <c r="E87" s="113"/>
      <c r="F87" s="113"/>
      <c r="G87" s="113"/>
      <c r="H87" s="113"/>
      <c r="I87" s="113"/>
    </row>
    <row r="88" spans="2:9" ht="12.75">
      <c r="B88" s="113"/>
      <c r="C88" s="113"/>
      <c r="D88" s="113"/>
      <c r="E88" s="113"/>
      <c r="F88" s="113"/>
      <c r="G88" s="113"/>
      <c r="H88" s="113"/>
      <c r="I88" s="113"/>
    </row>
    <row r="90" spans="2:9" ht="12.75" customHeight="1">
      <c r="B90" s="113" t="s">
        <v>200</v>
      </c>
      <c r="C90" s="113"/>
      <c r="D90" s="113"/>
      <c r="E90" s="113"/>
      <c r="F90" s="113"/>
      <c r="G90" s="113"/>
      <c r="H90" s="113"/>
      <c r="I90" s="113"/>
    </row>
    <row r="91" spans="2:9" ht="12.75">
      <c r="B91" s="113"/>
      <c r="C91" s="113"/>
      <c r="D91" s="113"/>
      <c r="E91" s="113"/>
      <c r="F91" s="113"/>
      <c r="G91" s="113"/>
      <c r="H91" s="113"/>
      <c r="I91" s="113"/>
    </row>
    <row r="92" spans="2:9" ht="12.75">
      <c r="B92" s="113"/>
      <c r="C92" s="113"/>
      <c r="D92" s="113"/>
      <c r="E92" s="113"/>
      <c r="F92" s="113"/>
      <c r="G92" s="113"/>
      <c r="H92" s="113"/>
      <c r="I92" s="113"/>
    </row>
    <row r="94" spans="2:9" ht="12.75" customHeight="1">
      <c r="B94" s="113" t="s">
        <v>199</v>
      </c>
      <c r="C94" s="113"/>
      <c r="D94" s="113"/>
      <c r="E94" s="113"/>
      <c r="F94" s="113"/>
      <c r="G94" s="113"/>
      <c r="H94" s="113"/>
      <c r="I94" s="113"/>
    </row>
    <row r="95" spans="2:9" ht="12.75">
      <c r="B95" s="113"/>
      <c r="C95" s="113"/>
      <c r="D95" s="113"/>
      <c r="E95" s="113"/>
      <c r="F95" s="113"/>
      <c r="G95" s="113"/>
      <c r="H95" s="113"/>
      <c r="I95" s="113"/>
    </row>
    <row r="96" spans="2:9" ht="12.75">
      <c r="B96" s="113"/>
      <c r="C96" s="113"/>
      <c r="D96" s="113"/>
      <c r="E96" s="113"/>
      <c r="F96" s="113"/>
      <c r="G96" s="113"/>
      <c r="H96" s="113"/>
      <c r="I96" s="113"/>
    </row>
    <row r="98" spans="2:9" ht="12.75">
      <c r="B98" s="109" t="s">
        <v>201</v>
      </c>
      <c r="C98" s="109"/>
      <c r="D98" s="109"/>
      <c r="E98" s="109"/>
      <c r="F98" s="109"/>
      <c r="G98" s="109"/>
      <c r="H98" s="109"/>
      <c r="I98" s="109"/>
    </row>
    <row r="99" spans="2:9" ht="12.75">
      <c r="B99" s="109"/>
      <c r="C99" s="109"/>
      <c r="D99" s="109"/>
      <c r="E99" s="109"/>
      <c r="F99" s="109"/>
      <c r="G99" s="109"/>
      <c r="H99" s="109"/>
      <c r="I99" s="109"/>
    </row>
    <row r="100" spans="2:9" ht="12.75">
      <c r="B100" s="75"/>
      <c r="C100" s="75"/>
      <c r="D100" s="75"/>
      <c r="E100" s="75"/>
      <c r="F100" s="75"/>
      <c r="G100" s="75"/>
      <c r="H100" s="75"/>
      <c r="I100" s="75"/>
    </row>
    <row r="101" spans="2:9" ht="12.75">
      <c r="B101" s="110" t="s">
        <v>236</v>
      </c>
      <c r="C101" s="110"/>
      <c r="D101" s="110"/>
      <c r="E101" s="110"/>
      <c r="F101" s="110"/>
      <c r="G101" s="110"/>
      <c r="H101" s="110"/>
      <c r="I101" s="110"/>
    </row>
    <row r="102" spans="2:9" ht="12.75">
      <c r="B102" s="110"/>
      <c r="C102" s="110"/>
      <c r="D102" s="110"/>
      <c r="E102" s="110"/>
      <c r="F102" s="110"/>
      <c r="G102" s="110"/>
      <c r="H102" s="110"/>
      <c r="I102" s="110"/>
    </row>
    <row r="103" spans="2:9" ht="12.75">
      <c r="B103" s="66"/>
      <c r="C103" s="66"/>
      <c r="D103" s="66"/>
      <c r="E103" s="66"/>
      <c r="F103" s="66"/>
      <c r="G103" s="66"/>
      <c r="H103" s="66"/>
      <c r="I103" s="66"/>
    </row>
    <row r="104" spans="2:9" ht="12.75">
      <c r="B104" s="66"/>
      <c r="C104" s="66"/>
      <c r="D104" s="66"/>
      <c r="E104" s="66"/>
      <c r="F104" s="66"/>
      <c r="G104" s="66"/>
      <c r="H104" s="66"/>
      <c r="I104" s="66"/>
    </row>
    <row r="105" spans="2:9" ht="12.75">
      <c r="B105" s="113" t="s">
        <v>239</v>
      </c>
      <c r="C105" s="113"/>
      <c r="D105" s="113"/>
      <c r="E105" s="113"/>
      <c r="F105" s="113"/>
      <c r="G105" s="113"/>
      <c r="H105" s="113"/>
      <c r="I105" s="113"/>
    </row>
    <row r="106" spans="2:9" ht="12.75">
      <c r="B106" s="113"/>
      <c r="C106" s="113"/>
      <c r="D106" s="113"/>
      <c r="E106" s="113"/>
      <c r="F106" s="113"/>
      <c r="G106" s="113"/>
      <c r="H106" s="113"/>
      <c r="I106" s="113"/>
    </row>
    <row r="107" spans="2:9" ht="12.75">
      <c r="B107" s="113"/>
      <c r="C107" s="113"/>
      <c r="D107" s="113"/>
      <c r="E107" s="113"/>
      <c r="F107" s="113"/>
      <c r="G107" s="113"/>
      <c r="H107" s="113"/>
      <c r="I107" s="113"/>
    </row>
    <row r="108" spans="2:9" ht="12.75">
      <c r="B108" s="97"/>
      <c r="C108" s="97"/>
      <c r="D108" s="97"/>
      <c r="E108" s="97"/>
      <c r="F108" s="97"/>
      <c r="G108" s="97"/>
      <c r="H108" s="97"/>
      <c r="I108" s="97"/>
    </row>
    <row r="109" spans="2:9" ht="12.75">
      <c r="B109" s="113" t="s">
        <v>241</v>
      </c>
      <c r="C109" s="113"/>
      <c r="D109" s="113"/>
      <c r="E109" s="113"/>
      <c r="F109" s="113"/>
      <c r="G109" s="113"/>
      <c r="H109" s="113"/>
      <c r="I109" s="113"/>
    </row>
    <row r="110" spans="2:9" ht="12.75">
      <c r="B110" s="113"/>
      <c r="C110" s="113"/>
      <c r="D110" s="113"/>
      <c r="E110" s="113"/>
      <c r="F110" s="113"/>
      <c r="G110" s="113"/>
      <c r="H110" s="113"/>
      <c r="I110" s="113"/>
    </row>
    <row r="111" spans="2:9" ht="12.75">
      <c r="B111" s="113"/>
      <c r="C111" s="113"/>
      <c r="D111" s="113"/>
      <c r="E111" s="113"/>
      <c r="F111" s="113"/>
      <c r="G111" s="113"/>
      <c r="H111" s="113"/>
      <c r="I111" s="113"/>
    </row>
    <row r="112" spans="2:9" ht="12.75">
      <c r="B112" s="97"/>
      <c r="C112" s="97"/>
      <c r="D112" s="97"/>
      <c r="E112" s="97"/>
      <c r="F112" s="97"/>
      <c r="G112" s="97"/>
      <c r="H112" s="97"/>
      <c r="I112" s="97"/>
    </row>
    <row r="113" spans="2:9" ht="12.75">
      <c r="B113" s="110" t="s">
        <v>240</v>
      </c>
      <c r="C113" s="110"/>
      <c r="D113" s="110"/>
      <c r="E113" s="110"/>
      <c r="F113" s="110"/>
      <c r="G113" s="110"/>
      <c r="H113" s="110"/>
      <c r="I113" s="110"/>
    </row>
    <row r="114" spans="2:9" ht="12.75">
      <c r="B114" s="110"/>
      <c r="C114" s="110"/>
      <c r="D114" s="110"/>
      <c r="E114" s="110"/>
      <c r="F114" s="110"/>
      <c r="G114" s="110"/>
      <c r="H114" s="110"/>
      <c r="I114" s="110"/>
    </row>
    <row r="115" spans="2:9" ht="12.75">
      <c r="B115" s="110"/>
      <c r="C115" s="110"/>
      <c r="D115" s="110"/>
      <c r="E115" s="110"/>
      <c r="F115" s="110"/>
      <c r="G115" s="110"/>
      <c r="H115" s="110"/>
      <c r="I115" s="110"/>
    </row>
    <row r="116" spans="2:9" ht="12.75">
      <c r="B116" s="110"/>
      <c r="C116" s="110"/>
      <c r="D116" s="110"/>
      <c r="E116" s="110"/>
      <c r="F116" s="110"/>
      <c r="G116" s="110"/>
      <c r="H116" s="110"/>
      <c r="I116" s="110"/>
    </row>
    <row r="117" spans="2:9" ht="12.75">
      <c r="B117" s="96"/>
      <c r="C117" s="96"/>
      <c r="D117" s="96"/>
      <c r="E117" s="96"/>
      <c r="F117" s="96"/>
      <c r="G117" s="96"/>
      <c r="H117" s="96"/>
      <c r="I117" s="96"/>
    </row>
    <row r="118" ht="12.75">
      <c r="B118" s="38" t="s">
        <v>227</v>
      </c>
    </row>
    <row r="119" ht="12.75">
      <c r="B119" s="41"/>
    </row>
    <row r="120" spans="2:9" ht="12.75" customHeight="1">
      <c r="B120" s="41"/>
      <c r="C120" s="75"/>
      <c r="D120" s="75"/>
      <c r="E120" s="75"/>
      <c r="F120" s="75"/>
      <c r="G120" s="75"/>
      <c r="H120" s="75"/>
      <c r="I120" s="75"/>
    </row>
    <row r="121" spans="2:9" ht="12.75" customHeight="1">
      <c r="B121" s="41"/>
      <c r="C121" s="75"/>
      <c r="D121" s="75"/>
      <c r="E121" s="75"/>
      <c r="F121" s="75"/>
      <c r="G121" s="75"/>
      <c r="H121" s="75"/>
      <c r="I121" s="75"/>
    </row>
    <row r="122" spans="1:2" ht="12.75">
      <c r="A122" s="71" t="s">
        <v>97</v>
      </c>
      <c r="B122" s="40" t="s">
        <v>128</v>
      </c>
    </row>
    <row r="124" spans="2:10" ht="12.75">
      <c r="B124" s="110" t="s">
        <v>193</v>
      </c>
      <c r="C124" s="110"/>
      <c r="D124" s="110"/>
      <c r="E124" s="110"/>
      <c r="F124" s="110"/>
      <c r="G124" s="110"/>
      <c r="H124" s="110"/>
      <c r="I124" s="110"/>
      <c r="J124" s="76"/>
    </row>
    <row r="125" spans="2:10" ht="13.5" customHeight="1">
      <c r="B125" s="110"/>
      <c r="C125" s="110"/>
      <c r="D125" s="110"/>
      <c r="E125" s="110"/>
      <c r="F125" s="110"/>
      <c r="G125" s="110"/>
      <c r="H125" s="110"/>
      <c r="I125" s="110"/>
      <c r="J125" s="76"/>
    </row>
    <row r="126" spans="2:9" ht="12.75">
      <c r="B126" s="66"/>
      <c r="C126" s="66"/>
      <c r="D126" s="66"/>
      <c r="E126" s="66"/>
      <c r="F126" s="66"/>
      <c r="G126" s="66"/>
      <c r="H126" s="66"/>
      <c r="I126" s="66"/>
    </row>
    <row r="127" spans="2:9" ht="12.75">
      <c r="B127" s="66"/>
      <c r="C127" s="66"/>
      <c r="D127" s="66"/>
      <c r="E127" s="66"/>
      <c r="F127" s="66"/>
      <c r="G127" s="66"/>
      <c r="H127" s="66"/>
      <c r="I127" s="66"/>
    </row>
    <row r="128" spans="1:2" ht="12.75">
      <c r="A128" s="71" t="s">
        <v>98</v>
      </c>
      <c r="B128" s="40" t="s">
        <v>51</v>
      </c>
    </row>
    <row r="130" spans="2:9" ht="12.75">
      <c r="B130" s="109" t="s">
        <v>238</v>
      </c>
      <c r="C130" s="109"/>
      <c r="D130" s="109"/>
      <c r="E130" s="109"/>
      <c r="F130" s="109"/>
      <c r="G130" s="109"/>
      <c r="H130" s="109"/>
      <c r="I130" s="109"/>
    </row>
    <row r="131" spans="2:9" ht="12.75">
      <c r="B131" s="109"/>
      <c r="C131" s="109"/>
      <c r="D131" s="109"/>
      <c r="E131" s="109"/>
      <c r="F131" s="109"/>
      <c r="G131" s="109"/>
      <c r="H131" s="109"/>
      <c r="I131" s="109"/>
    </row>
    <row r="132" spans="2:9" ht="12.75">
      <c r="B132" s="84"/>
      <c r="C132" s="84"/>
      <c r="D132" s="84"/>
      <c r="E132" s="84"/>
      <c r="F132" s="84"/>
      <c r="G132" s="39"/>
      <c r="H132" s="84"/>
      <c r="I132" s="84"/>
    </row>
    <row r="133" spans="2:9" ht="12.75">
      <c r="B133" s="84"/>
      <c r="C133" s="84"/>
      <c r="D133" s="84"/>
      <c r="E133" s="84"/>
      <c r="F133" s="84"/>
      <c r="G133" s="39" t="s">
        <v>228</v>
      </c>
      <c r="H133" s="84"/>
      <c r="I133" s="84"/>
    </row>
    <row r="134" spans="2:9" ht="12.75">
      <c r="B134" s="84"/>
      <c r="C134" s="84"/>
      <c r="D134" s="84"/>
      <c r="E134" s="84"/>
      <c r="F134" s="84"/>
      <c r="G134" s="51" t="s">
        <v>237</v>
      </c>
      <c r="H134" s="84"/>
      <c r="I134" s="84"/>
    </row>
    <row r="135" spans="2:9" ht="12.75">
      <c r="B135" s="84"/>
      <c r="C135" s="84"/>
      <c r="D135" s="84"/>
      <c r="E135" s="84"/>
      <c r="F135" s="84"/>
      <c r="G135" s="39" t="s">
        <v>7</v>
      </c>
      <c r="H135" s="84"/>
      <c r="I135" s="84"/>
    </row>
    <row r="136" spans="2:9" ht="12.75">
      <c r="B136" s="84"/>
      <c r="C136" s="84"/>
      <c r="D136" s="84"/>
      <c r="E136" s="84"/>
      <c r="F136" s="84"/>
      <c r="G136" s="39"/>
      <c r="H136" s="84"/>
      <c r="I136" s="84"/>
    </row>
    <row r="137" spans="2:9" ht="12.75">
      <c r="B137" s="100" t="s">
        <v>216</v>
      </c>
      <c r="C137" s="84"/>
      <c r="D137" s="84"/>
      <c r="E137" s="84"/>
      <c r="F137" s="84"/>
      <c r="G137" s="101"/>
      <c r="H137" s="84"/>
      <c r="I137" s="84"/>
    </row>
    <row r="138" spans="2:9" ht="13.5" thickBot="1">
      <c r="B138" s="98" t="s">
        <v>217</v>
      </c>
      <c r="C138" s="84"/>
      <c r="D138" s="84"/>
      <c r="E138" s="84"/>
      <c r="F138" s="84"/>
      <c r="G138" s="104">
        <v>5000</v>
      </c>
      <c r="H138" s="84"/>
      <c r="I138" s="84"/>
    </row>
    <row r="139" spans="2:9" ht="13.5" thickTop="1">
      <c r="B139" s="100"/>
      <c r="C139" s="84"/>
      <c r="D139" s="84"/>
      <c r="E139" s="84"/>
      <c r="F139" s="84"/>
      <c r="G139" s="102"/>
      <c r="H139" s="84"/>
      <c r="I139" s="84"/>
    </row>
    <row r="140" spans="3:9" ht="12.75">
      <c r="C140" s="84"/>
      <c r="D140" s="84"/>
      <c r="E140" s="84"/>
      <c r="F140" s="84"/>
      <c r="G140" s="103"/>
      <c r="H140" s="84"/>
      <c r="I140" s="84"/>
    </row>
    <row r="141" spans="1:2" ht="12.75">
      <c r="A141" s="71" t="s">
        <v>99</v>
      </c>
      <c r="B141" s="40" t="s">
        <v>52</v>
      </c>
    </row>
    <row r="142" spans="1:7" ht="12.75">
      <c r="A142" s="71"/>
      <c r="B142" s="40"/>
      <c r="G142" s="39" t="s">
        <v>127</v>
      </c>
    </row>
    <row r="143" spans="7:8" ht="12.75">
      <c r="G143" s="39" t="s">
        <v>130</v>
      </c>
      <c r="H143" s="39"/>
    </row>
    <row r="144" spans="7:8" ht="12.75">
      <c r="G144" s="51" t="s">
        <v>137</v>
      </c>
      <c r="H144" s="51"/>
    </row>
    <row r="145" spans="7:8" ht="12.75">
      <c r="G145" s="39" t="s">
        <v>7</v>
      </c>
      <c r="H145" s="39"/>
    </row>
    <row r="146" spans="2:8" ht="12.75">
      <c r="B146" s="38" t="s">
        <v>64</v>
      </c>
      <c r="G146" s="39"/>
      <c r="H146" s="39"/>
    </row>
    <row r="147" spans="7:8" ht="12.75">
      <c r="G147" s="39"/>
      <c r="H147" s="39"/>
    </row>
    <row r="148" spans="2:8" ht="13.5" thickBot="1">
      <c r="B148" s="38" t="s">
        <v>138</v>
      </c>
      <c r="G148" s="15">
        <v>1563</v>
      </c>
      <c r="H148" s="39"/>
    </row>
    <row r="149" spans="7:8" ht="13.5" thickTop="1">
      <c r="G149" s="1"/>
      <c r="H149" s="39"/>
    </row>
    <row r="150" spans="7:8" ht="12.75">
      <c r="G150" s="1"/>
      <c r="H150" s="39"/>
    </row>
    <row r="151" spans="1:9" ht="12.75">
      <c r="A151" s="77"/>
      <c r="B151" s="66"/>
      <c r="C151" s="66"/>
      <c r="D151" s="66"/>
      <c r="E151" s="66"/>
      <c r="F151" s="66"/>
      <c r="G151" s="66"/>
      <c r="H151" s="66"/>
      <c r="I151" s="66"/>
    </row>
    <row r="152" spans="1:9" ht="12.75">
      <c r="A152" s="114" t="s">
        <v>100</v>
      </c>
      <c r="B152" s="114"/>
      <c r="C152" s="114"/>
      <c r="D152" s="114"/>
      <c r="E152" s="114"/>
      <c r="F152" s="114"/>
      <c r="G152" s="114"/>
      <c r="H152" s="114"/>
      <c r="I152" s="114"/>
    </row>
    <row r="153" spans="1:9" ht="12.75">
      <c r="A153" s="114"/>
      <c r="B153" s="114"/>
      <c r="C153" s="114"/>
      <c r="D153" s="114"/>
      <c r="E153" s="114"/>
      <c r="F153" s="114"/>
      <c r="G153" s="114"/>
      <c r="H153" s="114"/>
      <c r="I153" s="114"/>
    </row>
    <row r="154" spans="1:9" ht="12.75">
      <c r="A154" s="77"/>
      <c r="B154" s="63"/>
      <c r="C154" s="63"/>
      <c r="D154" s="63"/>
      <c r="E154" s="63"/>
      <c r="F154" s="63"/>
      <c r="G154" s="63"/>
      <c r="H154" s="63"/>
      <c r="I154" s="63"/>
    </row>
    <row r="155" spans="1:2" ht="12.75" customHeight="1">
      <c r="A155" s="71" t="s">
        <v>101</v>
      </c>
      <c r="B155" s="40" t="s">
        <v>53</v>
      </c>
    </row>
    <row r="156" spans="1:2" ht="12.75">
      <c r="A156" s="71"/>
      <c r="B156" s="40"/>
    </row>
    <row r="157" spans="1:9" ht="12.75">
      <c r="A157" s="71"/>
      <c r="B157" s="109" t="s">
        <v>233</v>
      </c>
      <c r="C157" s="112"/>
      <c r="D157" s="112"/>
      <c r="E157" s="112"/>
      <c r="F157" s="112"/>
      <c r="G157" s="112"/>
      <c r="H157" s="112"/>
      <c r="I157" s="112"/>
    </row>
    <row r="158" spans="1:9" ht="12.75">
      <c r="A158" s="71"/>
      <c r="B158" s="112"/>
      <c r="C158" s="112"/>
      <c r="D158" s="112"/>
      <c r="E158" s="112"/>
      <c r="F158" s="112"/>
      <c r="G158" s="112"/>
      <c r="H158" s="112"/>
      <c r="I158" s="112"/>
    </row>
    <row r="159" spans="1:9" ht="12.75">
      <c r="A159" s="71"/>
      <c r="B159" s="112"/>
      <c r="C159" s="112"/>
      <c r="D159" s="112"/>
      <c r="E159" s="112"/>
      <c r="F159" s="112"/>
      <c r="G159" s="112"/>
      <c r="H159" s="112"/>
      <c r="I159" s="112"/>
    </row>
    <row r="160" spans="1:2" ht="12.75" customHeight="1">
      <c r="A160" s="71"/>
      <c r="B160" s="40"/>
    </row>
    <row r="161" spans="1:9" ht="12.75">
      <c r="A161" s="71"/>
      <c r="B161" s="109" t="s">
        <v>208</v>
      </c>
      <c r="C161" s="112"/>
      <c r="D161" s="112"/>
      <c r="E161" s="112"/>
      <c r="F161" s="112"/>
      <c r="G161" s="112"/>
      <c r="H161" s="112"/>
      <c r="I161" s="112"/>
    </row>
    <row r="162" spans="2:9" ht="12.75">
      <c r="B162" s="112"/>
      <c r="C162" s="112"/>
      <c r="D162" s="112"/>
      <c r="E162" s="112"/>
      <c r="F162" s="112"/>
      <c r="G162" s="112"/>
      <c r="H162" s="112"/>
      <c r="I162" s="112"/>
    </row>
    <row r="163" ht="12.75" customHeight="1"/>
    <row r="165" spans="1:2" ht="12.75">
      <c r="A165" s="71" t="s">
        <v>102</v>
      </c>
      <c r="B165" s="40" t="s">
        <v>103</v>
      </c>
    </row>
    <row r="166" spans="1:2" ht="12.75" customHeight="1">
      <c r="A166" s="71"/>
      <c r="B166" s="40"/>
    </row>
    <row r="167" spans="1:9" ht="12.75">
      <c r="A167" s="71"/>
      <c r="B167" s="109" t="s">
        <v>139</v>
      </c>
      <c r="C167" s="112"/>
      <c r="D167" s="112"/>
      <c r="E167" s="112"/>
      <c r="F167" s="112"/>
      <c r="G167" s="112"/>
      <c r="H167" s="112"/>
      <c r="I167" s="112"/>
    </row>
    <row r="168" spans="1:9" s="63" customFormat="1" ht="12.75">
      <c r="A168" s="60"/>
      <c r="B168" s="112"/>
      <c r="C168" s="112"/>
      <c r="D168" s="112"/>
      <c r="E168" s="112"/>
      <c r="F168" s="112"/>
      <c r="G168" s="112"/>
      <c r="H168" s="112"/>
      <c r="I168" s="112"/>
    </row>
    <row r="169" spans="1:9" s="63" customFormat="1" ht="12.75">
      <c r="A169" s="60"/>
      <c r="B169" s="38"/>
      <c r="C169" s="38"/>
      <c r="D169" s="38"/>
      <c r="E169" s="38"/>
      <c r="F169" s="38"/>
      <c r="G169" s="38"/>
      <c r="H169" s="38"/>
      <c r="I169" s="38"/>
    </row>
    <row r="170" spans="1:9" s="63" customFormat="1" ht="12.75">
      <c r="A170" s="71" t="s">
        <v>104</v>
      </c>
      <c r="B170" s="40" t="s">
        <v>120</v>
      </c>
      <c r="C170" s="38"/>
      <c r="D170" s="38"/>
      <c r="E170" s="38"/>
      <c r="F170" s="38"/>
      <c r="G170" s="38"/>
      <c r="H170" s="38"/>
      <c r="I170" s="38"/>
    </row>
    <row r="171" spans="1:9" s="63" customFormat="1" ht="12.75" customHeight="1">
      <c r="A171" s="60"/>
      <c r="B171" s="38"/>
      <c r="C171" s="38"/>
      <c r="D171" s="38"/>
      <c r="E171" s="38"/>
      <c r="F171" s="38"/>
      <c r="G171" s="38"/>
      <c r="H171" s="38"/>
      <c r="I171" s="38"/>
    </row>
    <row r="172" spans="1:9" s="63" customFormat="1" ht="12.75">
      <c r="A172" s="60"/>
      <c r="B172" s="109" t="s">
        <v>229</v>
      </c>
      <c r="C172" s="109"/>
      <c r="D172" s="109"/>
      <c r="E172" s="109"/>
      <c r="F172" s="109"/>
      <c r="G172" s="109"/>
      <c r="H172" s="109"/>
      <c r="I172" s="109"/>
    </row>
    <row r="173" spans="1:9" s="63" customFormat="1" ht="12.75">
      <c r="A173" s="60"/>
      <c r="B173" s="109"/>
      <c r="C173" s="109"/>
      <c r="D173" s="109"/>
      <c r="E173" s="109"/>
      <c r="F173" s="109"/>
      <c r="G173" s="109"/>
      <c r="H173" s="109"/>
      <c r="I173" s="109"/>
    </row>
    <row r="174" spans="2:9" ht="12.75">
      <c r="B174" s="109"/>
      <c r="C174" s="109"/>
      <c r="D174" s="109"/>
      <c r="E174" s="109"/>
      <c r="F174" s="109"/>
      <c r="G174" s="109"/>
      <c r="H174" s="109"/>
      <c r="I174" s="109"/>
    </row>
    <row r="176" spans="1:2" ht="12.75">
      <c r="A176" s="71" t="s">
        <v>105</v>
      </c>
      <c r="B176" s="40" t="s">
        <v>106</v>
      </c>
    </row>
    <row r="177" spans="1:2" ht="12.75">
      <c r="A177" s="71"/>
      <c r="B177" s="40"/>
    </row>
    <row r="178" spans="2:9" ht="12.75">
      <c r="B178" s="111" t="s">
        <v>131</v>
      </c>
      <c r="C178" s="111"/>
      <c r="D178" s="111"/>
      <c r="E178" s="111"/>
      <c r="F178" s="111"/>
      <c r="G178" s="111"/>
      <c r="H178" s="111"/>
      <c r="I178" s="111"/>
    </row>
    <row r="179" spans="2:9" ht="12.75">
      <c r="B179" s="111"/>
      <c r="C179" s="111"/>
      <c r="D179" s="111"/>
      <c r="E179" s="111"/>
      <c r="F179" s="111"/>
      <c r="G179" s="111"/>
      <c r="H179" s="111"/>
      <c r="I179" s="111"/>
    </row>
    <row r="180" spans="2:9" ht="12.75">
      <c r="B180" s="66"/>
      <c r="C180" s="66"/>
      <c r="D180" s="66"/>
      <c r="E180" s="66"/>
      <c r="F180" s="66"/>
      <c r="G180" s="66"/>
      <c r="H180" s="66"/>
      <c r="I180" s="66"/>
    </row>
    <row r="181" spans="2:9" ht="12.75">
      <c r="B181" s="66"/>
      <c r="C181" s="66"/>
      <c r="D181" s="66"/>
      <c r="E181" s="66"/>
      <c r="F181" s="66"/>
      <c r="G181" s="66"/>
      <c r="H181" s="66"/>
      <c r="I181" s="66"/>
    </row>
    <row r="182" spans="1:2" ht="12.75">
      <c r="A182" s="71" t="s">
        <v>107</v>
      </c>
      <c r="B182" s="40" t="s">
        <v>6</v>
      </c>
    </row>
    <row r="183" spans="1:8" ht="12.75">
      <c r="A183" s="38"/>
      <c r="E183" s="39" t="s">
        <v>19</v>
      </c>
      <c r="G183" s="39" t="s">
        <v>19</v>
      </c>
      <c r="H183" s="39"/>
    </row>
    <row r="184" spans="5:8" ht="12.75">
      <c r="E184" s="39" t="s">
        <v>21</v>
      </c>
      <c r="G184" s="39" t="s">
        <v>35</v>
      </c>
      <c r="H184" s="39"/>
    </row>
    <row r="185" spans="5:8" ht="12.75">
      <c r="E185" s="39" t="s">
        <v>48</v>
      </c>
      <c r="G185" s="39" t="s">
        <v>48</v>
      </c>
      <c r="H185" s="39"/>
    </row>
    <row r="186" spans="5:8" ht="12.75">
      <c r="E186" s="39" t="s">
        <v>137</v>
      </c>
      <c r="G186" s="39" t="s">
        <v>137</v>
      </c>
      <c r="H186" s="39"/>
    </row>
    <row r="187" spans="5:8" ht="12.75">
      <c r="E187" s="39" t="s">
        <v>7</v>
      </c>
      <c r="G187" s="39" t="s">
        <v>7</v>
      </c>
      <c r="H187" s="39"/>
    </row>
    <row r="188" ht="12.75">
      <c r="B188" s="38" t="s">
        <v>73</v>
      </c>
    </row>
    <row r="189" spans="2:8" ht="12.75">
      <c r="B189" s="38" t="s">
        <v>74</v>
      </c>
      <c r="E189" s="38">
        <v>147</v>
      </c>
      <c r="G189" s="42">
        <v>491</v>
      </c>
      <c r="H189" s="42"/>
    </row>
    <row r="190" spans="2:8" ht="12.75">
      <c r="B190" s="38" t="s">
        <v>75</v>
      </c>
      <c r="E190" s="62">
        <v>-74</v>
      </c>
      <c r="F190" s="42"/>
      <c r="G190" s="62">
        <v>-74</v>
      </c>
      <c r="H190" s="61"/>
    </row>
    <row r="191" spans="5:8" ht="12.75">
      <c r="E191" s="42"/>
      <c r="F191" s="42"/>
      <c r="G191" s="42"/>
      <c r="H191" s="42"/>
    </row>
    <row r="192" spans="2:8" ht="12.75">
      <c r="B192" s="41"/>
      <c r="E192" s="42">
        <f>SUM(E189:E191)</f>
        <v>73</v>
      </c>
      <c r="F192" s="42"/>
      <c r="G192" s="42">
        <f>SUM(G189:G191)</f>
        <v>417</v>
      </c>
      <c r="H192" s="42"/>
    </row>
    <row r="193" spans="2:8" ht="12.75">
      <c r="B193" s="38" t="s">
        <v>76</v>
      </c>
      <c r="E193" s="42"/>
      <c r="F193" s="42"/>
      <c r="G193" s="42"/>
      <c r="H193" s="42"/>
    </row>
    <row r="194" spans="2:8" ht="12.75">
      <c r="B194" s="38" t="s">
        <v>77</v>
      </c>
      <c r="E194" s="42"/>
      <c r="F194" s="42"/>
      <c r="G194" s="42"/>
      <c r="H194" s="42"/>
    </row>
    <row r="195" spans="2:8" ht="12.75">
      <c r="B195" s="38" t="s">
        <v>74</v>
      </c>
      <c r="E195" s="42">
        <v>147</v>
      </c>
      <c r="F195" s="42"/>
      <c r="G195" s="42">
        <v>220</v>
      </c>
      <c r="H195" s="42"/>
    </row>
    <row r="196" spans="5:8" ht="13.5" thickBot="1">
      <c r="E196" s="59">
        <f>SUM(E192:E195)</f>
        <v>220</v>
      </c>
      <c r="F196" s="42"/>
      <c r="G196" s="59">
        <f>SUM(G192:G195)</f>
        <v>637</v>
      </c>
      <c r="H196" s="1"/>
    </row>
    <row r="197" ht="13.5" thickTop="1"/>
    <row r="198" spans="1:9" ht="15" customHeight="1">
      <c r="A198" s="71"/>
      <c r="B198" s="110" t="s">
        <v>194</v>
      </c>
      <c r="C198" s="110"/>
      <c r="D198" s="110"/>
      <c r="E198" s="110"/>
      <c r="F198" s="110"/>
      <c r="G198" s="110"/>
      <c r="H198" s="110"/>
      <c r="I198" s="110"/>
    </row>
    <row r="199" spans="1:9" ht="15" customHeight="1">
      <c r="A199" s="71"/>
      <c r="B199" s="110"/>
      <c r="C199" s="110"/>
      <c r="D199" s="110"/>
      <c r="E199" s="110"/>
      <c r="F199" s="110"/>
      <c r="G199" s="110"/>
      <c r="H199" s="110"/>
      <c r="I199" s="110"/>
    </row>
    <row r="200" spans="1:9" ht="15" customHeight="1">
      <c r="A200" s="71"/>
      <c r="B200" s="110"/>
      <c r="C200" s="110"/>
      <c r="D200" s="110"/>
      <c r="E200" s="110"/>
      <c r="F200" s="110"/>
      <c r="G200" s="110"/>
      <c r="H200" s="110"/>
      <c r="I200" s="110"/>
    </row>
    <row r="201" spans="1:9" ht="12.75">
      <c r="A201" s="71"/>
      <c r="B201" s="66"/>
      <c r="C201" s="66"/>
      <c r="D201" s="66"/>
      <c r="E201" s="66"/>
      <c r="F201" s="66"/>
      <c r="G201" s="66"/>
      <c r="H201" s="66"/>
      <c r="I201" s="66"/>
    </row>
    <row r="202" spans="5:8" ht="12.75">
      <c r="E202" s="61"/>
      <c r="F202" s="42"/>
      <c r="G202" s="61"/>
      <c r="H202" s="61"/>
    </row>
    <row r="203" spans="1:2" ht="12.75">
      <c r="A203" s="71" t="s">
        <v>108</v>
      </c>
      <c r="B203" s="40" t="s">
        <v>78</v>
      </c>
    </row>
    <row r="204" spans="1:2" ht="12.75">
      <c r="A204" s="71"/>
      <c r="B204" s="40"/>
    </row>
    <row r="205" ht="12.75">
      <c r="B205" s="38">
        <v>0</v>
      </c>
    </row>
    <row r="208" spans="1:2" ht="12.75">
      <c r="A208" s="71" t="s">
        <v>109</v>
      </c>
      <c r="B208" s="40" t="s">
        <v>54</v>
      </c>
    </row>
    <row r="210" ht="12.75" customHeight="1" hidden="1"/>
    <row r="214" spans="1:2" ht="12.75">
      <c r="A214" s="71" t="s">
        <v>110</v>
      </c>
      <c r="B214" s="40" t="s">
        <v>111</v>
      </c>
    </row>
    <row r="215" spans="1:2" ht="12.75">
      <c r="A215" s="71"/>
      <c r="B215" s="40"/>
    </row>
    <row r="216" spans="1:9" ht="12.75">
      <c r="A216" s="71"/>
      <c r="B216" s="109" t="s">
        <v>144</v>
      </c>
      <c r="C216" s="112"/>
      <c r="D216" s="112"/>
      <c r="E216" s="112"/>
      <c r="F216" s="112"/>
      <c r="G216" s="112"/>
      <c r="H216" s="112"/>
      <c r="I216" s="112"/>
    </row>
    <row r="217" spans="1:10" ht="12.75" customHeight="1">
      <c r="A217" s="71"/>
      <c r="B217" s="112"/>
      <c r="C217" s="112"/>
      <c r="D217" s="112"/>
      <c r="E217" s="112"/>
      <c r="F217" s="112"/>
      <c r="G217" s="112"/>
      <c r="H217" s="112"/>
      <c r="I217" s="112"/>
      <c r="J217" s="66"/>
    </row>
    <row r="218" spans="1:10" ht="12.75">
      <c r="A218" s="71"/>
      <c r="B218" s="112"/>
      <c r="C218" s="112"/>
      <c r="D218" s="112"/>
      <c r="E218" s="112"/>
      <c r="F218" s="112"/>
      <c r="G218" s="112"/>
      <c r="H218" s="112"/>
      <c r="I218" s="112"/>
      <c r="J218" s="66"/>
    </row>
    <row r="219" spans="2:10" ht="12.75">
      <c r="B219" s="109" t="s">
        <v>242</v>
      </c>
      <c r="C219" s="109"/>
      <c r="D219" s="109"/>
      <c r="E219" s="109"/>
      <c r="F219" s="109"/>
      <c r="G219" s="109"/>
      <c r="H219" s="109"/>
      <c r="I219" s="109"/>
      <c r="J219" s="66"/>
    </row>
    <row r="220" spans="2:10" ht="12.75">
      <c r="B220" s="109"/>
      <c r="C220" s="109"/>
      <c r="D220" s="109"/>
      <c r="E220" s="109"/>
      <c r="F220" s="109"/>
      <c r="G220" s="109"/>
      <c r="H220" s="109"/>
      <c r="I220" s="109"/>
      <c r="J220" s="66"/>
    </row>
    <row r="221" spans="2:9" ht="12.75">
      <c r="B221" s="109"/>
      <c r="C221" s="109"/>
      <c r="D221" s="109"/>
      <c r="E221" s="109"/>
      <c r="F221" s="109"/>
      <c r="G221" s="109"/>
      <c r="H221" s="109"/>
      <c r="I221" s="109"/>
    </row>
    <row r="222" spans="2:9" ht="11.25" customHeight="1">
      <c r="B222" s="109"/>
      <c r="C222" s="109"/>
      <c r="D222" s="109"/>
      <c r="E222" s="109"/>
      <c r="F222" s="109"/>
      <c r="G222" s="109"/>
      <c r="H222" s="109"/>
      <c r="I222" s="109"/>
    </row>
    <row r="223" spans="2:9" ht="11.25" customHeight="1">
      <c r="B223" s="84"/>
      <c r="C223" s="84"/>
      <c r="D223" s="84"/>
      <c r="E223" s="84"/>
      <c r="F223" s="84"/>
      <c r="G223" s="84"/>
      <c r="H223" s="84"/>
      <c r="I223" s="84"/>
    </row>
    <row r="224" spans="2:9" ht="11.25" customHeight="1">
      <c r="B224" s="98" t="s">
        <v>227</v>
      </c>
      <c r="C224" s="84"/>
      <c r="D224" s="84"/>
      <c r="E224" s="84"/>
      <c r="F224" s="84"/>
      <c r="G224" s="84"/>
      <c r="H224" s="84"/>
      <c r="I224" s="84"/>
    </row>
    <row r="227" spans="2:9" ht="12.75">
      <c r="B227" s="111" t="s">
        <v>140</v>
      </c>
      <c r="C227" s="111"/>
      <c r="D227" s="111"/>
      <c r="E227" s="111"/>
      <c r="F227" s="111"/>
      <c r="G227" s="111"/>
      <c r="H227" s="111"/>
      <c r="I227" s="111"/>
    </row>
    <row r="228" spans="2:9" ht="12.75">
      <c r="B228" s="111"/>
      <c r="C228" s="111"/>
      <c r="D228" s="111"/>
      <c r="E228" s="111"/>
      <c r="F228" s="111"/>
      <c r="G228" s="111"/>
      <c r="H228" s="111"/>
      <c r="I228" s="111"/>
    </row>
    <row r="229" spans="7:8" ht="12.75">
      <c r="G229" s="39" t="s">
        <v>7</v>
      </c>
      <c r="H229" s="39"/>
    </row>
    <row r="230" spans="2:5" ht="12.75">
      <c r="B230" s="67" t="s">
        <v>55</v>
      </c>
      <c r="E230" s="67"/>
    </row>
    <row r="231" spans="2:8" ht="12.75">
      <c r="B231" s="38" t="s">
        <v>141</v>
      </c>
      <c r="G231" s="42">
        <v>5000</v>
      </c>
      <c r="H231" s="42"/>
    </row>
    <row r="232" spans="2:8" ht="12.75">
      <c r="B232" s="38" t="s">
        <v>142</v>
      </c>
      <c r="G232" s="42">
        <v>3000</v>
      </c>
      <c r="H232" s="42"/>
    </row>
    <row r="233" spans="2:8" ht="12.75">
      <c r="B233" s="38" t="s">
        <v>143</v>
      </c>
      <c r="G233" s="42">
        <v>8000</v>
      </c>
      <c r="H233" s="42"/>
    </row>
    <row r="234" spans="2:8" ht="12.75">
      <c r="B234" s="38" t="s">
        <v>56</v>
      </c>
      <c r="G234" s="42">
        <v>4667</v>
      </c>
      <c r="H234" s="42"/>
    </row>
    <row r="235" spans="2:8" ht="12.75">
      <c r="B235" s="38" t="s">
        <v>231</v>
      </c>
      <c r="G235" s="42">
        <v>1600</v>
      </c>
      <c r="H235" s="42"/>
    </row>
    <row r="236" spans="7:8" ht="13.5" thickBot="1">
      <c r="G236" s="43">
        <f>SUM(G231:G235)</f>
        <v>22267</v>
      </c>
      <c r="H236" s="61"/>
    </row>
    <row r="237" spans="2:8" ht="13.5" thickTop="1">
      <c r="B237" s="38" t="s">
        <v>230</v>
      </c>
      <c r="G237" s="61"/>
      <c r="H237" s="61"/>
    </row>
    <row r="243" spans="1:5" ht="12.75">
      <c r="A243" s="71" t="s">
        <v>112</v>
      </c>
      <c r="B243" s="40" t="s">
        <v>57</v>
      </c>
      <c r="E243" s="38" t="s">
        <v>121</v>
      </c>
    </row>
    <row r="244" spans="2:8" ht="12.75">
      <c r="B244" s="63"/>
      <c r="C244" s="63"/>
      <c r="D244" s="63"/>
      <c r="E244" s="63"/>
      <c r="F244" s="63"/>
      <c r="G244" s="65"/>
      <c r="H244" s="51"/>
    </row>
    <row r="245" spans="2:8" ht="12.75">
      <c r="B245" s="63" t="s">
        <v>147</v>
      </c>
      <c r="C245" s="63"/>
      <c r="D245" s="63"/>
      <c r="E245" s="63"/>
      <c r="F245" s="63"/>
      <c r="G245" s="87"/>
      <c r="H245" s="51"/>
    </row>
    <row r="246" spans="2:8" ht="12.75">
      <c r="B246" s="63"/>
      <c r="C246" s="63"/>
      <c r="D246" s="63"/>
      <c r="E246" s="63"/>
      <c r="F246" s="63"/>
      <c r="G246" s="86"/>
      <c r="H246" s="51"/>
    </row>
    <row r="247" spans="2:9" ht="12.75">
      <c r="B247" s="63"/>
      <c r="C247" s="63"/>
      <c r="D247" s="63"/>
      <c r="E247" s="63"/>
      <c r="F247" s="63"/>
      <c r="G247" s="86" t="s">
        <v>149</v>
      </c>
      <c r="H247" s="51" t="s">
        <v>150</v>
      </c>
      <c r="I247" s="39" t="s">
        <v>15</v>
      </c>
    </row>
    <row r="248" spans="2:9" ht="12.75">
      <c r="B248" s="63"/>
      <c r="C248" s="63"/>
      <c r="D248" s="63"/>
      <c r="E248" s="63"/>
      <c r="F248" s="85"/>
      <c r="G248" s="65" t="s">
        <v>7</v>
      </c>
      <c r="H248" s="51" t="s">
        <v>7</v>
      </c>
      <c r="I248" s="39" t="s">
        <v>7</v>
      </c>
    </row>
    <row r="249" spans="2:8" ht="13.5">
      <c r="B249" s="99" t="s">
        <v>148</v>
      </c>
      <c r="C249" s="63"/>
      <c r="D249" s="63"/>
      <c r="E249" s="63"/>
      <c r="F249" s="63"/>
      <c r="G249" s="65"/>
      <c r="H249" s="51"/>
    </row>
    <row r="250" spans="2:8" ht="12.75">
      <c r="B250" s="63"/>
      <c r="C250" s="63"/>
      <c r="D250" s="63"/>
      <c r="E250" s="63"/>
      <c r="F250" s="63"/>
      <c r="G250" s="65"/>
      <c r="H250" s="51"/>
    </row>
    <row r="251" spans="2:9" ht="12.75">
      <c r="B251" s="63" t="s">
        <v>153</v>
      </c>
      <c r="C251" s="63"/>
      <c r="D251" s="63"/>
      <c r="E251" s="63"/>
      <c r="F251" s="63"/>
      <c r="G251" s="88">
        <v>720</v>
      </c>
      <c r="H251" s="90">
        <v>124</v>
      </c>
      <c r="I251" s="74">
        <f>+G251+H251</f>
        <v>844</v>
      </c>
    </row>
    <row r="252" spans="2:9" ht="12.75">
      <c r="B252" s="63" t="s">
        <v>151</v>
      </c>
      <c r="C252" s="63"/>
      <c r="D252" s="63"/>
      <c r="E252" s="63"/>
      <c r="F252" s="63"/>
      <c r="G252" s="88">
        <v>5828</v>
      </c>
      <c r="H252" s="90">
        <v>0</v>
      </c>
      <c r="I252" s="74">
        <f>+G252+H252</f>
        <v>5828</v>
      </c>
    </row>
    <row r="253" spans="2:9" ht="12.75">
      <c r="B253" s="63" t="s">
        <v>152</v>
      </c>
      <c r="C253" s="63"/>
      <c r="D253" s="63"/>
      <c r="E253" s="63"/>
      <c r="F253" s="63"/>
      <c r="G253" s="88">
        <v>1368</v>
      </c>
      <c r="H253" s="90">
        <v>0</v>
      </c>
      <c r="I253" s="74">
        <f>+G253+H253</f>
        <v>1368</v>
      </c>
    </row>
    <row r="254" spans="2:9" ht="12.75">
      <c r="B254" s="63" t="s">
        <v>195</v>
      </c>
      <c r="C254" s="63"/>
      <c r="D254" s="63"/>
      <c r="E254" s="63"/>
      <c r="F254" s="63"/>
      <c r="G254" s="88">
        <v>1355</v>
      </c>
      <c r="H254" s="90">
        <v>1073</v>
      </c>
      <c r="I254" s="74">
        <f>+G254+H254</f>
        <v>2428</v>
      </c>
    </row>
    <row r="255" spans="2:9" ht="13.5" thickBot="1">
      <c r="B255" s="63"/>
      <c r="C255" s="63"/>
      <c r="D255" s="63"/>
      <c r="E255" s="63"/>
      <c r="F255" s="63"/>
      <c r="G255" s="89">
        <f>SUM(G251:G254)</f>
        <v>9271</v>
      </c>
      <c r="H255" s="91">
        <f>SUM(H251:H254)</f>
        <v>1197</v>
      </c>
      <c r="I255" s="92">
        <f>SUM(G255:H255)</f>
        <v>10468</v>
      </c>
    </row>
    <row r="256" spans="2:8" ht="13.5" thickTop="1">
      <c r="B256" s="63"/>
      <c r="C256" s="63"/>
      <c r="D256" s="63"/>
      <c r="E256" s="63"/>
      <c r="F256" s="63"/>
      <c r="G256" s="65"/>
      <c r="H256" s="51"/>
    </row>
    <row r="257" spans="2:8" ht="12" customHeight="1">
      <c r="B257" s="63" t="s">
        <v>196</v>
      </c>
      <c r="C257" s="63"/>
      <c r="D257" s="63"/>
      <c r="E257" s="63"/>
      <c r="F257" s="63"/>
      <c r="G257" s="65"/>
      <c r="H257" s="51"/>
    </row>
    <row r="258" spans="2:8" ht="12.75">
      <c r="B258" s="63"/>
      <c r="C258" s="63"/>
      <c r="D258" s="63"/>
      <c r="E258" s="63"/>
      <c r="F258" s="63"/>
      <c r="G258" s="65"/>
      <c r="H258" s="51"/>
    </row>
    <row r="259" spans="2:8" ht="12.75">
      <c r="B259" s="63"/>
      <c r="C259" s="63"/>
      <c r="D259" s="63"/>
      <c r="E259" s="63"/>
      <c r="F259" s="63"/>
      <c r="G259" s="65"/>
      <c r="H259" s="51"/>
    </row>
    <row r="260" spans="1:4" ht="15" customHeight="1">
      <c r="A260" s="71" t="s">
        <v>113</v>
      </c>
      <c r="B260" s="64" t="s">
        <v>58</v>
      </c>
      <c r="C260" s="63"/>
      <c r="D260" s="63"/>
    </row>
    <row r="261" spans="1:4" ht="12.75">
      <c r="A261" s="71"/>
      <c r="B261" s="64"/>
      <c r="C261" s="63"/>
      <c r="D261" s="63"/>
    </row>
    <row r="262" spans="1:4" ht="12.75">
      <c r="A262" s="71"/>
      <c r="B262" s="63" t="s">
        <v>185</v>
      </c>
      <c r="C262" s="63"/>
      <c r="D262" s="63"/>
    </row>
    <row r="263" spans="1:4" ht="12.75">
      <c r="A263" s="71"/>
      <c r="B263" s="63"/>
      <c r="C263" s="63"/>
      <c r="D263" s="63"/>
    </row>
    <row r="265" spans="1:8" ht="12.75">
      <c r="A265" s="71" t="s">
        <v>114</v>
      </c>
      <c r="B265" s="40" t="s">
        <v>116</v>
      </c>
      <c r="G265" s="39"/>
      <c r="H265" s="39"/>
    </row>
    <row r="266" spans="1:8" ht="12.75">
      <c r="A266" s="71"/>
      <c r="B266" s="40"/>
      <c r="G266" s="39"/>
      <c r="H266" s="39"/>
    </row>
    <row r="267" ht="12.75">
      <c r="B267" s="38" t="s">
        <v>186</v>
      </c>
    </row>
    <row r="270" spans="1:2" ht="12.75">
      <c r="A270" s="71" t="s">
        <v>115</v>
      </c>
      <c r="B270" s="40" t="s">
        <v>129</v>
      </c>
    </row>
    <row r="272" ht="12.75">
      <c r="B272" s="38" t="s">
        <v>197</v>
      </c>
    </row>
    <row r="275" spans="1:2" ht="12.75">
      <c r="A275" s="71" t="s">
        <v>198</v>
      </c>
      <c r="B275" s="40" t="s">
        <v>117</v>
      </c>
    </row>
    <row r="276" spans="1:2" ht="12.75">
      <c r="A276" s="71"/>
      <c r="B276" s="40"/>
    </row>
    <row r="277" spans="1:2" ht="12.75">
      <c r="A277" s="71"/>
      <c r="B277" s="38" t="s">
        <v>203</v>
      </c>
    </row>
    <row r="278" ht="12.75">
      <c r="A278" s="71"/>
    </row>
    <row r="279" spans="1:8" ht="12.75">
      <c r="A279" s="71"/>
      <c r="E279" s="39" t="s">
        <v>19</v>
      </c>
      <c r="G279" s="39" t="s">
        <v>19</v>
      </c>
      <c r="H279" s="39"/>
    </row>
    <row r="280" spans="1:9" ht="12.75">
      <c r="A280" s="71"/>
      <c r="B280" s="40"/>
      <c r="E280" s="51" t="s">
        <v>145</v>
      </c>
      <c r="F280" s="78"/>
      <c r="G280" s="51" t="s">
        <v>146</v>
      </c>
      <c r="H280" s="51"/>
      <c r="I280" s="78"/>
    </row>
    <row r="281" spans="5:8" ht="12.75">
      <c r="E281" s="51" t="s">
        <v>137</v>
      </c>
      <c r="G281" s="51" t="s">
        <v>137</v>
      </c>
      <c r="H281" s="51"/>
    </row>
    <row r="282" spans="5:8" ht="12.75">
      <c r="E282" s="51"/>
      <c r="G282" s="51"/>
      <c r="H282" s="51"/>
    </row>
    <row r="283" spans="2:8" ht="13.5" thickBot="1">
      <c r="B283" s="38" t="s">
        <v>202</v>
      </c>
      <c r="E283" s="52">
        <v>1011</v>
      </c>
      <c r="F283" s="42"/>
      <c r="G283" s="52">
        <v>3698</v>
      </c>
      <c r="H283" s="79"/>
    </row>
    <row r="284" spans="5:8" ht="13.5" thickTop="1">
      <c r="E284" s="53"/>
      <c r="F284" s="42"/>
      <c r="G284" s="53"/>
      <c r="H284" s="53"/>
    </row>
    <row r="285" spans="2:8" ht="12.75">
      <c r="B285" s="38" t="s">
        <v>59</v>
      </c>
      <c r="E285" s="54"/>
      <c r="F285" s="42"/>
      <c r="G285" s="54"/>
      <c r="H285" s="54"/>
    </row>
    <row r="286" spans="2:8" ht="13.5" thickBot="1">
      <c r="B286" s="38" t="s">
        <v>60</v>
      </c>
      <c r="E286" s="52">
        <v>81000</v>
      </c>
      <c r="F286" s="42"/>
      <c r="G286" s="52">
        <v>81000</v>
      </c>
      <c r="H286" s="79"/>
    </row>
    <row r="287" spans="5:8" ht="13.5" thickTop="1">
      <c r="E287" s="53"/>
      <c r="F287" s="42"/>
      <c r="G287" s="53"/>
      <c r="H287" s="53"/>
    </row>
    <row r="288" ht="12.75">
      <c r="B288" s="38" t="s">
        <v>118</v>
      </c>
    </row>
    <row r="289" ht="12.75">
      <c r="B289" s="38" t="s">
        <v>0</v>
      </c>
    </row>
    <row r="290" spans="2:8" ht="13.5" thickBot="1">
      <c r="B290" s="38" t="s">
        <v>1</v>
      </c>
      <c r="E290" s="55">
        <f>(E283/E286)*100</f>
        <v>1.2481481481481482</v>
      </c>
      <c r="F290" s="42"/>
      <c r="G290" s="55">
        <f>(G283/G286)*100</f>
        <v>4.565432098765432</v>
      </c>
      <c r="H290" s="53"/>
    </row>
    <row r="291" spans="5:8" ht="13.5" thickTop="1">
      <c r="E291" s="53"/>
      <c r="F291" s="42"/>
      <c r="G291" s="53"/>
      <c r="H291" s="53"/>
    </row>
    <row r="292" spans="5:8" ht="12.75">
      <c r="E292" s="53"/>
      <c r="F292" s="42"/>
      <c r="G292" s="53"/>
      <c r="H292" s="53"/>
    </row>
    <row r="293" spans="2:9" ht="12.75">
      <c r="B293" s="109" t="s">
        <v>187</v>
      </c>
      <c r="C293" s="109"/>
      <c r="D293" s="109"/>
      <c r="E293" s="109"/>
      <c r="F293" s="109"/>
      <c r="G293" s="109"/>
      <c r="H293" s="109"/>
      <c r="I293" s="109"/>
    </row>
    <row r="294" spans="2:9" ht="12.75">
      <c r="B294" s="109"/>
      <c r="C294" s="109"/>
      <c r="D294" s="109"/>
      <c r="E294" s="109"/>
      <c r="F294" s="109"/>
      <c r="G294" s="109"/>
      <c r="H294" s="109"/>
      <c r="I294" s="109"/>
    </row>
    <row r="295" spans="2:9" ht="12.75">
      <c r="B295" s="109"/>
      <c r="C295" s="109"/>
      <c r="D295" s="109"/>
      <c r="E295" s="109"/>
      <c r="F295" s="109"/>
      <c r="G295" s="109"/>
      <c r="H295" s="109"/>
      <c r="I295" s="109"/>
    </row>
    <row r="296" spans="5:8" ht="12.75">
      <c r="E296" s="51"/>
      <c r="G296" s="51"/>
      <c r="H296" s="51"/>
    </row>
    <row r="297" spans="5:8" ht="12.75">
      <c r="E297" s="51"/>
      <c r="G297" s="51"/>
      <c r="H297" s="51"/>
    </row>
    <row r="298" spans="5:8" ht="12.75">
      <c r="E298" s="54"/>
      <c r="F298" s="42"/>
      <c r="G298" s="54"/>
      <c r="H298" s="54"/>
    </row>
    <row r="299" spans="5:10" ht="12.75">
      <c r="E299" s="54"/>
      <c r="F299" s="42"/>
      <c r="G299" s="54"/>
      <c r="H299" s="54"/>
      <c r="J299" s="78"/>
    </row>
    <row r="300" spans="5:8" ht="12.75">
      <c r="E300" s="51"/>
      <c r="G300" s="51"/>
      <c r="H300" s="51"/>
    </row>
    <row r="301" spans="5:8" ht="12.75">
      <c r="E301" s="51"/>
      <c r="G301" s="51"/>
      <c r="H301" s="51"/>
    </row>
    <row r="302" spans="5:8" ht="12.75">
      <c r="E302" s="51"/>
      <c r="G302" s="51"/>
      <c r="H302" s="51"/>
    </row>
    <row r="303" spans="5:8" ht="12.75">
      <c r="E303" s="51"/>
      <c r="G303" s="51"/>
      <c r="H303" s="51"/>
    </row>
    <row r="304" spans="5:8" ht="12.75">
      <c r="E304" s="51"/>
      <c r="G304" s="51"/>
      <c r="H304" s="51"/>
    </row>
    <row r="305" spans="5:8" ht="12.75">
      <c r="E305" s="51"/>
      <c r="G305" s="51"/>
      <c r="H305" s="51"/>
    </row>
    <row r="306" spans="5:8" ht="12.75">
      <c r="E306" s="51"/>
      <c r="G306" s="51"/>
      <c r="H306" s="51"/>
    </row>
  </sheetData>
  <mergeCells count="35">
    <mergeCell ref="B161:I162"/>
    <mergeCell ref="B27:I28"/>
    <mergeCell ref="B98:I99"/>
    <mergeCell ref="B65:I67"/>
    <mergeCell ref="B94:I96"/>
    <mergeCell ref="B21:I22"/>
    <mergeCell ref="B16:I19"/>
    <mergeCell ref="B198:I200"/>
    <mergeCell ref="A152:I153"/>
    <mergeCell ref="B77:I78"/>
    <mergeCell ref="B101:I102"/>
    <mergeCell ref="B109:I111"/>
    <mergeCell ref="B172:I174"/>
    <mergeCell ref="B157:I159"/>
    <mergeCell ref="B167:I168"/>
    <mergeCell ref="B227:I228"/>
    <mergeCell ref="B10:I11"/>
    <mergeCell ref="B13:I14"/>
    <mergeCell ref="B54:I55"/>
    <mergeCell ref="B71:I72"/>
    <mergeCell ref="B82:I84"/>
    <mergeCell ref="B86:I88"/>
    <mergeCell ref="B90:I92"/>
    <mergeCell ref="B219:I222"/>
    <mergeCell ref="B105:I107"/>
    <mergeCell ref="B293:I295"/>
    <mergeCell ref="B30:I31"/>
    <mergeCell ref="B42:I43"/>
    <mergeCell ref="B36:I37"/>
    <mergeCell ref="B48:I49"/>
    <mergeCell ref="B216:I218"/>
    <mergeCell ref="B178:I179"/>
    <mergeCell ref="B124:I125"/>
    <mergeCell ref="B130:I131"/>
    <mergeCell ref="B113:I116"/>
  </mergeCells>
  <printOptions/>
  <pageMargins left="0.75" right="0.5" top="0.5" bottom="0.5" header="0.5" footer="0.25"/>
  <pageSetup horizontalDpi="1200" verticalDpi="1200" orientation="portrait" scale="85" r:id="rId2"/>
  <headerFooter alignWithMargins="0">
    <oddFooter>&amp;C&amp;P</oddFooter>
  </headerFooter>
  <rowBreaks count="5" manualBreakCount="5">
    <brk id="61" max="8" man="1"/>
    <brk id="120" max="8" man="1"/>
    <brk id="150" max="8" man="1"/>
    <brk id="212" max="8" man="1"/>
    <brk id="273"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user</cp:lastModifiedBy>
  <cp:lastPrinted>2005-01-18T09:05:20Z</cp:lastPrinted>
  <dcterms:created xsi:type="dcterms:W3CDTF">2001-03-17T05:13:36Z</dcterms:created>
  <dcterms:modified xsi:type="dcterms:W3CDTF">2005-01-18T09:08:10Z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-1398923583</vt:i4>
  </property>
  <property fmtid="{D5CDD505-2E9C-101B-9397-08002B2CF9AE}" pid="3" name="_EmailSubject">
    <vt:lpwstr>2nd quarter announcement</vt:lpwstr>
  </property>
  <property fmtid="{D5CDD505-2E9C-101B-9397-08002B2CF9AE}" pid="4" name="_AuthorEmail">
    <vt:lpwstr>andy.lee@scenicmoulding.com.my</vt:lpwstr>
  </property>
  <property fmtid="{D5CDD505-2E9C-101B-9397-08002B2CF9AE}" pid="5" name="_AuthorEmailDisplayName">
    <vt:lpwstr>andy.lee</vt:lpwstr>
  </property>
  <property fmtid="{D5CDD505-2E9C-101B-9397-08002B2CF9AE}" pid="6" name="_PreviousAdHocReviewCycleID">
    <vt:i4>-2010607185</vt:i4>
  </property>
</Properties>
</file>